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a9913fd6c2f7c1/Dokument/Gunnars dokumentmappar/Bågskytte/KBKstruktur/Logotyper och mallar KBK/"/>
    </mc:Choice>
  </mc:AlternateContent>
  <xr:revisionPtr revIDLastSave="503" documentId="8_{D717AE69-2193-4FE8-B67D-0120F6EFBD6E}" xr6:coauthVersionLast="47" xr6:coauthVersionMax="47" xr10:uidLastSave="{81C7EEA5-990E-478C-AA2F-EA5BA1C3E29B}"/>
  <bookViews>
    <workbookView xWindow="-120" yWindow="-120" windowWidth="29040" windowHeight="15840" tabRatio="861" xr2:uid="{00000000-000D-0000-FFFF-FFFF00000000}"/>
  </bookViews>
  <sheets>
    <sheet name="Resultatlista" sheetId="7" r:id="rId1"/>
    <sheet name="ev. summeringsblad" sheetId="8" r:id="rId2"/>
    <sheet name="Gällande" sheetId="5" state="hidden" r:id="rId3"/>
    <sheet name="2023" sheetId="16" state="hidden" r:id="rId4"/>
    <sheet name="2022" sheetId="15" state="hidden" r:id="rId5"/>
    <sheet name="2021" sheetId="14" state="hidden" r:id="rId6"/>
    <sheet name="2020" sheetId="13" state="hidden" r:id="rId7"/>
    <sheet name="2019" sheetId="12" state="hidden" r:id="rId8"/>
    <sheet name="2018" sheetId="10" state="hidden" r:id="rId9"/>
    <sheet name="2017" sheetId="3" state="hidden" r:id="rId10"/>
    <sheet name="2016" sheetId="4" state="hidden" r:id="rId11"/>
  </sheets>
  <definedNames>
    <definedName name="_xlnm._FilterDatabase" localSheetId="0" hidden="1">Resultatlista!$A$5:$F$5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1" i="5" l="1"/>
  <c r="AA50" i="5"/>
  <c r="E50" i="5" s="1"/>
  <c r="Z50" i="5"/>
  <c r="AA49" i="5"/>
  <c r="E49" i="5" s="1"/>
  <c r="G49" i="5" s="1"/>
  <c r="Z49" i="5"/>
  <c r="AA48" i="5"/>
  <c r="Z48" i="5"/>
  <c r="Z47" i="5"/>
  <c r="D47" i="5" s="1"/>
  <c r="AA46" i="5"/>
  <c r="E46" i="5" s="1"/>
  <c r="Z46" i="5"/>
  <c r="AA45" i="5"/>
  <c r="E45" i="5" s="1"/>
  <c r="G45" i="5" s="1"/>
  <c r="Z45" i="5"/>
  <c r="AA44" i="5"/>
  <c r="E44" i="5" s="1"/>
  <c r="G44" i="5" s="1"/>
  <c r="Z44" i="5"/>
  <c r="AA43" i="5"/>
  <c r="E43" i="5" s="1"/>
  <c r="AA41" i="5"/>
  <c r="Z41" i="5"/>
  <c r="AA39" i="5"/>
  <c r="E39" i="5" s="1"/>
  <c r="Z39" i="5"/>
  <c r="AA37" i="5"/>
  <c r="Z37" i="5"/>
  <c r="D37" i="5" s="1"/>
  <c r="AA35" i="5"/>
  <c r="Z35" i="5"/>
  <c r="AA30" i="5"/>
  <c r="E30" i="5" s="1"/>
  <c r="Z30" i="5"/>
  <c r="D30" i="5" s="1"/>
  <c r="AA27" i="5"/>
  <c r="E27" i="5" s="1"/>
  <c r="G27" i="5" s="1"/>
  <c r="Z27" i="5"/>
  <c r="Z6" i="5"/>
  <c r="Z25" i="5"/>
  <c r="D25" i="5" s="1"/>
  <c r="Z24" i="5"/>
  <c r="AA24" i="5"/>
  <c r="AA18" i="5"/>
  <c r="AA12" i="5"/>
  <c r="E12" i="5" s="1"/>
  <c r="Z12" i="5"/>
  <c r="D12" i="5" s="1"/>
  <c r="AA11" i="5"/>
  <c r="Z11" i="5"/>
  <c r="AA9" i="5"/>
  <c r="AA7" i="5"/>
  <c r="Z7" i="5"/>
  <c r="D7" i="5" s="1"/>
  <c r="F7" i="5" s="1"/>
  <c r="AA6" i="5"/>
  <c r="E7" i="5"/>
  <c r="G7" i="5" s="1"/>
  <c r="D8" i="5"/>
  <c r="E8" i="5"/>
  <c r="D9" i="5"/>
  <c r="E9" i="5"/>
  <c r="F9" i="5" s="1"/>
  <c r="D10" i="5"/>
  <c r="E10" i="5"/>
  <c r="D11" i="5"/>
  <c r="E11" i="5"/>
  <c r="G11" i="5" s="1"/>
  <c r="D13" i="5"/>
  <c r="F13" i="5" s="1"/>
  <c r="E13" i="5"/>
  <c r="G13" i="5" s="1"/>
  <c r="D14" i="5"/>
  <c r="F14" i="5" s="1"/>
  <c r="E14" i="5"/>
  <c r="D15" i="5"/>
  <c r="F15" i="5" s="1"/>
  <c r="E15" i="5"/>
  <c r="D16" i="5"/>
  <c r="E16" i="5"/>
  <c r="F16" i="5"/>
  <c r="D17" i="5"/>
  <c r="E17" i="5"/>
  <c r="F17" i="5"/>
  <c r="D18" i="5"/>
  <c r="E18" i="5"/>
  <c r="D19" i="5"/>
  <c r="F19" i="5" s="1"/>
  <c r="E19" i="5"/>
  <c r="D20" i="5"/>
  <c r="E20" i="5"/>
  <c r="D21" i="5"/>
  <c r="E21" i="5"/>
  <c r="D22" i="5"/>
  <c r="E22" i="5"/>
  <c r="D23" i="5"/>
  <c r="F23" i="5" s="1"/>
  <c r="E23" i="5"/>
  <c r="G23" i="5"/>
  <c r="D24" i="5"/>
  <c r="E24" i="5"/>
  <c r="E25" i="5"/>
  <c r="D26" i="5"/>
  <c r="F26" i="5" s="1"/>
  <c r="E26" i="5"/>
  <c r="D27" i="5"/>
  <c r="D28" i="5"/>
  <c r="E28" i="5"/>
  <c r="F28" i="5" s="1"/>
  <c r="D29" i="5"/>
  <c r="E29" i="5"/>
  <c r="F29" i="5"/>
  <c r="G29" i="5"/>
  <c r="D31" i="5"/>
  <c r="F31" i="5" s="1"/>
  <c r="E31" i="5"/>
  <c r="D32" i="5"/>
  <c r="E32" i="5"/>
  <c r="F32" i="5"/>
  <c r="D33" i="5"/>
  <c r="E33" i="5"/>
  <c r="F33" i="5"/>
  <c r="G33" i="5"/>
  <c r="D34" i="5"/>
  <c r="F34" i="5" s="1"/>
  <c r="E34" i="5"/>
  <c r="D35" i="5"/>
  <c r="E35" i="5"/>
  <c r="G17" i="5" s="1"/>
  <c r="D36" i="5"/>
  <c r="E36" i="5"/>
  <c r="G36" i="5" s="1"/>
  <c r="F36" i="5"/>
  <c r="E37" i="5"/>
  <c r="G37" i="5"/>
  <c r="D38" i="5"/>
  <c r="F38" i="5" s="1"/>
  <c r="E38" i="5"/>
  <c r="D39" i="5"/>
  <c r="D40" i="5"/>
  <c r="E40" i="5"/>
  <c r="G40" i="5" s="1"/>
  <c r="F40" i="5"/>
  <c r="D41" i="5"/>
  <c r="E41" i="5"/>
  <c r="G41" i="5" s="1"/>
  <c r="D42" i="5"/>
  <c r="F42" i="5" s="1"/>
  <c r="E42" i="5"/>
  <c r="D43" i="5"/>
  <c r="D44" i="5"/>
  <c r="D45" i="5"/>
  <c r="D46" i="5"/>
  <c r="E47" i="5"/>
  <c r="D48" i="5"/>
  <c r="E48" i="5"/>
  <c r="G48" i="5" s="1"/>
  <c r="D49" i="5"/>
  <c r="D50" i="5"/>
  <c r="D51" i="5"/>
  <c r="E51" i="5"/>
  <c r="D52" i="5"/>
  <c r="E52" i="5"/>
  <c r="G52" i="5" s="1"/>
  <c r="F52" i="5"/>
  <c r="D53" i="5"/>
  <c r="E53" i="5"/>
  <c r="F53" i="5"/>
  <c r="G53" i="5"/>
  <c r="D54" i="5"/>
  <c r="F54" i="5" s="1"/>
  <c r="E54" i="5"/>
  <c r="O20" i="5"/>
  <c r="P10" i="5"/>
  <c r="N8" i="5"/>
  <c r="P8" i="5"/>
  <c r="X54" i="5"/>
  <c r="X53" i="5"/>
  <c r="Y52" i="5"/>
  <c r="X52" i="5"/>
  <c r="X51" i="5"/>
  <c r="Y50" i="5"/>
  <c r="X50" i="5"/>
  <c r="Y49" i="5"/>
  <c r="X49" i="5"/>
  <c r="X48" i="5"/>
  <c r="Y47" i="5"/>
  <c r="X47" i="5"/>
  <c r="Y46" i="5"/>
  <c r="X46" i="5"/>
  <c r="Y45" i="5"/>
  <c r="Y44" i="5"/>
  <c r="X44" i="5"/>
  <c r="Y43" i="5"/>
  <c r="Y42" i="5"/>
  <c r="Y41" i="5"/>
  <c r="X41" i="5"/>
  <c r="Y39" i="5"/>
  <c r="X39" i="5"/>
  <c r="Y37" i="5"/>
  <c r="X37" i="5"/>
  <c r="Y35" i="5"/>
  <c r="X35" i="5"/>
  <c r="Y33" i="5"/>
  <c r="Y30" i="5"/>
  <c r="X30" i="5"/>
  <c r="Y29" i="5"/>
  <c r="Y28" i="5"/>
  <c r="Y27" i="5"/>
  <c r="X27" i="5"/>
  <c r="Y25" i="5"/>
  <c r="X25" i="5"/>
  <c r="X24" i="5"/>
  <c r="Y18" i="5"/>
  <c r="X17" i="5"/>
  <c r="Y15" i="5"/>
  <c r="Y7" i="5"/>
  <c r="Y6" i="5"/>
  <c r="V52" i="5"/>
  <c r="V44" i="5"/>
  <c r="V41" i="5"/>
  <c r="V39" i="5"/>
  <c r="V35" i="5"/>
  <c r="V33" i="5"/>
  <c r="V30" i="5"/>
  <c r="V6" i="5"/>
  <c r="T44" i="5"/>
  <c r="T41" i="5"/>
  <c r="T39" i="5"/>
  <c r="T35" i="5"/>
  <c r="T30" i="5"/>
  <c r="T28" i="5"/>
  <c r="T9" i="5"/>
  <c r="R54" i="5"/>
  <c r="R50" i="5"/>
  <c r="R44" i="5"/>
  <c r="R43" i="5"/>
  <c r="R39" i="5"/>
  <c r="R35" i="5"/>
  <c r="R30" i="5"/>
  <c r="R29" i="5"/>
  <c r="R28" i="5"/>
  <c r="R25" i="5"/>
  <c r="R24" i="5"/>
  <c r="R9" i="5"/>
  <c r="R7" i="5"/>
  <c r="R6" i="5"/>
  <c r="X6" i="5"/>
  <c r="W53" i="5"/>
  <c r="W52" i="5"/>
  <c r="W50" i="5"/>
  <c r="W44" i="5"/>
  <c r="W41" i="5"/>
  <c r="W39" i="5"/>
  <c r="W37" i="5"/>
  <c r="W35" i="5"/>
  <c r="W33" i="5"/>
  <c r="W30" i="5"/>
  <c r="W27" i="5"/>
  <c r="W25" i="5"/>
  <c r="U50" i="5"/>
  <c r="T50" i="5"/>
  <c r="U44" i="5"/>
  <c r="U41" i="5"/>
  <c r="U39" i="5"/>
  <c r="U35" i="5"/>
  <c r="U30" i="5"/>
  <c r="U28" i="5"/>
  <c r="U27" i="5"/>
  <c r="U24" i="5"/>
  <c r="U6" i="5"/>
  <c r="S54" i="5"/>
  <c r="S52" i="5"/>
  <c r="S50" i="5"/>
  <c r="S48" i="5"/>
  <c r="S46" i="5"/>
  <c r="S45" i="5"/>
  <c r="S44" i="5"/>
  <c r="S43" i="5"/>
  <c r="S39" i="5"/>
  <c r="S37" i="5"/>
  <c r="S35" i="5"/>
  <c r="S30" i="5"/>
  <c r="S29" i="5"/>
  <c r="S28" i="5"/>
  <c r="S27" i="5"/>
  <c r="S25" i="5"/>
  <c r="S24" i="5"/>
  <c r="S15" i="5"/>
  <c r="S14" i="5"/>
  <c r="S12" i="5"/>
  <c r="S9" i="5"/>
  <c r="S7" i="5"/>
  <c r="S6" i="5"/>
  <c r="F51" i="5" l="1"/>
  <c r="F50" i="5"/>
  <c r="F49" i="5"/>
  <c r="F48" i="5"/>
  <c r="H48" i="5" s="1"/>
  <c r="F47" i="5"/>
  <c r="H47" i="5" s="1"/>
  <c r="F46" i="5"/>
  <c r="F45" i="5"/>
  <c r="F44" i="5"/>
  <c r="F43" i="5"/>
  <c r="F41" i="5"/>
  <c r="F39" i="5"/>
  <c r="F37" i="5"/>
  <c r="H37" i="5" s="1"/>
  <c r="G47" i="5"/>
  <c r="G39" i="5"/>
  <c r="G31" i="5"/>
  <c r="G19" i="5"/>
  <c r="G51" i="5"/>
  <c r="G43" i="5"/>
  <c r="G35" i="5"/>
  <c r="G25" i="5"/>
  <c r="G21" i="5"/>
  <c r="G15" i="5"/>
  <c r="F35" i="5"/>
  <c r="H40" i="5" s="1"/>
  <c r="H15" i="5"/>
  <c r="H28" i="5"/>
  <c r="H50" i="5"/>
  <c r="H42" i="5"/>
  <c r="H34" i="5"/>
  <c r="H52" i="5"/>
  <c r="H39" i="5"/>
  <c r="H31" i="5"/>
  <c r="H32" i="5"/>
  <c r="H7" i="5"/>
  <c r="H36" i="5"/>
  <c r="H23" i="5"/>
  <c r="H16" i="5"/>
  <c r="H26" i="5"/>
  <c r="H54" i="5"/>
  <c r="F30" i="5"/>
  <c r="F27" i="5"/>
  <c r="H27" i="5" s="1"/>
  <c r="F25" i="5"/>
  <c r="H25" i="5" s="1"/>
  <c r="F20" i="5"/>
  <c r="H20" i="5" s="1"/>
  <c r="F21" i="5"/>
  <c r="H21" i="5" s="1"/>
  <c r="F24" i="5"/>
  <c r="H24" i="5" s="1"/>
  <c r="F18" i="5"/>
  <c r="H18" i="5" s="1"/>
  <c r="F12" i="5"/>
  <c r="F11" i="5"/>
  <c r="F10" i="5"/>
  <c r="H10" i="5" s="1"/>
  <c r="G9" i="5"/>
  <c r="F8" i="5"/>
  <c r="H8" i="5" s="1"/>
  <c r="G8" i="5"/>
  <c r="F22" i="5"/>
  <c r="H22" i="5" s="1"/>
  <c r="H38" i="5"/>
  <c r="H14" i="5"/>
  <c r="H45" i="5"/>
  <c r="H9" i="5"/>
  <c r="H13" i="5"/>
  <c r="H17" i="5"/>
  <c r="H29" i="5"/>
  <c r="H33" i="5"/>
  <c r="H49" i="5"/>
  <c r="H41" i="5"/>
  <c r="H53" i="5"/>
  <c r="H35" i="5"/>
  <c r="H19" i="5"/>
  <c r="H11" i="5"/>
  <c r="E25" i="7" s="1"/>
  <c r="G54" i="5"/>
  <c r="G50" i="5"/>
  <c r="G46" i="5"/>
  <c r="G42" i="5"/>
  <c r="G38" i="5"/>
  <c r="G34" i="5"/>
  <c r="G30" i="5"/>
  <c r="G26" i="5"/>
  <c r="G22" i="5"/>
  <c r="G18" i="5"/>
  <c r="G14" i="5"/>
  <c r="G10" i="5"/>
  <c r="G32" i="5"/>
  <c r="G28" i="5"/>
  <c r="G24" i="5"/>
  <c r="G20" i="5"/>
  <c r="G16" i="5"/>
  <c r="G12" i="5"/>
  <c r="Q54" i="5"/>
  <c r="P54" i="5"/>
  <c r="Q53" i="5"/>
  <c r="P53" i="5"/>
  <c r="P52" i="5"/>
  <c r="P51" i="5"/>
  <c r="Q50" i="5"/>
  <c r="P50" i="5"/>
  <c r="Q49" i="5"/>
  <c r="P49" i="5"/>
  <c r="P46" i="5"/>
  <c r="Q44" i="5"/>
  <c r="P44" i="5"/>
  <c r="Q43" i="5"/>
  <c r="P43" i="5"/>
  <c r="P42" i="5"/>
  <c r="Q41" i="5"/>
  <c r="P41" i="5"/>
  <c r="Q39" i="5"/>
  <c r="P39" i="5"/>
  <c r="Q38" i="5"/>
  <c r="P38" i="5"/>
  <c r="Q37" i="5"/>
  <c r="Q35" i="5"/>
  <c r="P35" i="5"/>
  <c r="Q33" i="5"/>
  <c r="P33" i="5"/>
  <c r="Q32" i="5"/>
  <c r="P32" i="5"/>
  <c r="Q30" i="5"/>
  <c r="P30" i="5"/>
  <c r="Q29" i="5"/>
  <c r="P29" i="5"/>
  <c r="Q28" i="5"/>
  <c r="P28" i="5"/>
  <c r="P27" i="5"/>
  <c r="Q25" i="5"/>
  <c r="P25" i="5"/>
  <c r="Q20" i="5"/>
  <c r="P20" i="5"/>
  <c r="Q15" i="5"/>
  <c r="P15" i="5"/>
  <c r="Q9" i="5"/>
  <c r="P9" i="5"/>
  <c r="Q7" i="5"/>
  <c r="P7" i="5"/>
  <c r="Q6" i="5"/>
  <c r="E6" i="5" s="1"/>
  <c r="P6" i="5"/>
  <c r="D6" i="5" s="1"/>
  <c r="O54" i="5"/>
  <c r="N54" i="5"/>
  <c r="O53" i="5"/>
  <c r="N53" i="5"/>
  <c r="O52" i="5"/>
  <c r="N52" i="5"/>
  <c r="O50" i="5"/>
  <c r="N50" i="5"/>
  <c r="O46" i="5"/>
  <c r="N46" i="5"/>
  <c r="N45" i="5"/>
  <c r="O44" i="5"/>
  <c r="N44" i="5"/>
  <c r="O43" i="5"/>
  <c r="N43" i="5"/>
  <c r="O41" i="5"/>
  <c r="N41" i="5"/>
  <c r="N39" i="5"/>
  <c r="N38" i="5"/>
  <c r="O37" i="5"/>
  <c r="N37" i="5"/>
  <c r="O35" i="5"/>
  <c r="N35" i="5"/>
  <c r="O34" i="5"/>
  <c r="N34" i="5"/>
  <c r="N32" i="5"/>
  <c r="O30" i="5"/>
  <c r="N30" i="5"/>
  <c r="O29" i="5"/>
  <c r="N29" i="5"/>
  <c r="O27" i="5"/>
  <c r="N27" i="5"/>
  <c r="O25" i="5"/>
  <c r="N24" i="5"/>
  <c r="O23" i="5"/>
  <c r="N23" i="5"/>
  <c r="N20" i="5"/>
  <c r="N17" i="5"/>
  <c r="N12" i="5"/>
  <c r="O9" i="5"/>
  <c r="N9" i="5"/>
  <c r="O7" i="5"/>
  <c r="N7" i="5"/>
  <c r="A4" i="5"/>
  <c r="D3" i="8"/>
  <c r="B3" i="8"/>
  <c r="B2" i="8"/>
  <c r="H44" i="5" l="1"/>
  <c r="C44" i="5" s="1"/>
  <c r="H43" i="5"/>
  <c r="C43" i="5" s="1"/>
  <c r="H30" i="5"/>
  <c r="H12" i="5"/>
  <c r="H46" i="5"/>
  <c r="H51" i="5"/>
  <c r="E69" i="7"/>
  <c r="E68" i="7"/>
  <c r="E71" i="7"/>
  <c r="E51" i="7"/>
  <c r="E49" i="7"/>
  <c r="C31" i="5"/>
  <c r="E47" i="7"/>
  <c r="E46" i="7"/>
  <c r="C24" i="5"/>
  <c r="C9" i="5"/>
  <c r="C22" i="5"/>
  <c r="C12" i="5"/>
  <c r="C28" i="5"/>
  <c r="C11" i="5"/>
  <c r="C33" i="5"/>
  <c r="C51" i="5"/>
  <c r="C19" i="5"/>
  <c r="C29" i="5"/>
  <c r="C15" i="5"/>
  <c r="C18" i="5"/>
  <c r="C42" i="5"/>
  <c r="C37" i="5"/>
  <c r="C10" i="5"/>
  <c r="C16" i="5"/>
  <c r="C32" i="5"/>
  <c r="C25" i="5"/>
  <c r="C23" i="5"/>
  <c r="C7" i="5"/>
  <c r="C27" i="5"/>
  <c r="C35" i="5"/>
  <c r="C21" i="5"/>
  <c r="C38" i="5"/>
  <c r="E31" i="7"/>
  <c r="E27" i="7"/>
  <c r="E26" i="7"/>
  <c r="E14" i="7"/>
  <c r="E13" i="7"/>
  <c r="E10" i="7"/>
  <c r="E9" i="7"/>
  <c r="C8" i="5"/>
  <c r="C40" i="5"/>
  <c r="C45" i="5"/>
  <c r="C48" i="5"/>
  <c r="C14" i="5"/>
  <c r="C20" i="5"/>
  <c r="C36" i="5"/>
  <c r="C52" i="5"/>
  <c r="C53" i="5"/>
  <c r="C17" i="5"/>
  <c r="C46" i="5"/>
  <c r="C39" i="5"/>
  <c r="C49" i="5"/>
  <c r="C50" i="5"/>
  <c r="C26" i="5"/>
  <c r="C30" i="5"/>
  <c r="C34" i="5"/>
  <c r="C41" i="5"/>
  <c r="C13" i="5"/>
  <c r="C54" i="5"/>
  <c r="C47" i="5"/>
  <c r="F6" i="5"/>
  <c r="G6" i="5" l="1"/>
  <c r="E92" i="7" l="1"/>
  <c r="H6" i="5"/>
  <c r="E8" i="7" s="1"/>
  <c r="E40" i="7"/>
  <c r="E33" i="7"/>
  <c r="E86" i="7"/>
  <c r="E48" i="7"/>
  <c r="E66" i="7"/>
  <c r="E67" i="7"/>
  <c r="E21" i="7"/>
  <c r="E22" i="7"/>
  <c r="E36" i="7"/>
  <c r="E38" i="7"/>
  <c r="E37" i="7"/>
  <c r="E24" i="7"/>
  <c r="E23" i="7"/>
  <c r="E85" i="7"/>
  <c r="E84" i="7"/>
  <c r="E30" i="7"/>
  <c r="E29" i="7"/>
  <c r="E20" i="7"/>
  <c r="E19" i="7"/>
  <c r="E41" i="7"/>
  <c r="E11" i="7"/>
  <c r="E12" i="7"/>
  <c r="E44" i="7"/>
  <c r="E45" i="7"/>
  <c r="E76" i="7"/>
  <c r="E75" i="7"/>
  <c r="E64" i="7"/>
  <c r="E65" i="7"/>
  <c r="E55" i="7"/>
  <c r="E52" i="7"/>
  <c r="E54" i="7"/>
  <c r="E53" i="7"/>
  <c r="E28" i="7"/>
  <c r="E94" i="7"/>
  <c r="E93" i="7"/>
  <c r="E18" i="7"/>
  <c r="E17" i="7"/>
  <c r="E16" i="7"/>
  <c r="E98" i="7"/>
  <c r="E97" i="7"/>
  <c r="E82" i="7"/>
  <c r="E81" i="7"/>
  <c r="E83" i="7"/>
  <c r="E42" i="7"/>
  <c r="E43" i="7"/>
  <c r="E70" i="7"/>
  <c r="E90" i="7"/>
  <c r="E89" i="7"/>
  <c r="E95" i="7"/>
  <c r="E96" i="7"/>
  <c r="E72" i="7"/>
  <c r="E74" i="7"/>
  <c r="E73" i="7"/>
  <c r="E87" i="7"/>
  <c r="E88" i="7"/>
  <c r="E78" i="7"/>
  <c r="E79" i="7"/>
  <c r="E15" i="7"/>
  <c r="E61" i="7"/>
  <c r="E59" i="7"/>
  <c r="E60" i="7"/>
  <c r="E57" i="7"/>
  <c r="E58" i="7"/>
  <c r="E56" i="7"/>
  <c r="E91" i="7"/>
  <c r="E6" i="7" l="1"/>
  <c r="E7" i="7"/>
  <c r="E80" i="7"/>
  <c r="C6" i="5"/>
  <c r="E62" i="7"/>
  <c r="E77" i="7"/>
  <c r="E35" i="7"/>
  <c r="E63" i="7"/>
  <c r="E32" i="7"/>
  <c r="E34" i="7"/>
  <c r="E39" i="7"/>
  <c r="E50" i="7"/>
  <c r="F25" i="7" l="1"/>
  <c r="F71" i="7"/>
  <c r="F49" i="7"/>
  <c r="F21" i="7"/>
  <c r="F98" i="7"/>
  <c r="F66" i="7"/>
  <c r="F37" i="7"/>
  <c r="F79" i="7"/>
  <c r="F83" i="7"/>
  <c r="F46" i="7"/>
  <c r="F89" i="7"/>
  <c r="F62" i="7"/>
  <c r="F32" i="7"/>
  <c r="F85" i="7"/>
  <c r="F52" i="7"/>
  <c r="F78" i="7"/>
  <c r="F44" i="7"/>
  <c r="F50" i="7"/>
  <c r="F13" i="7"/>
  <c r="F29" i="7"/>
  <c r="F9" i="7"/>
  <c r="F82" i="7"/>
  <c r="F65" i="7"/>
  <c r="F56" i="7"/>
  <c r="F97" i="7"/>
  <c r="F88" i="7"/>
  <c r="F53" i="7"/>
  <c r="F55" i="7"/>
  <c r="F94" i="7"/>
  <c r="F76" i="7"/>
  <c r="F30" i="7"/>
  <c r="F33" i="7"/>
  <c r="F16" i="7"/>
  <c r="F64" i="7"/>
  <c r="F72" i="7"/>
  <c r="F35" i="7"/>
  <c r="F84" i="7"/>
  <c r="F90" i="7"/>
  <c r="F22" i="7"/>
  <c r="F15" i="7"/>
  <c r="F48" i="7"/>
  <c r="F45" i="7"/>
  <c r="F54" i="7"/>
  <c r="F43" i="7"/>
  <c r="F42" i="7"/>
  <c r="F23" i="7"/>
  <c r="F28" i="7"/>
  <c r="F14" i="7"/>
  <c r="F41" i="7"/>
  <c r="F74" i="7"/>
  <c r="F67" i="7"/>
  <c r="F68" i="7"/>
  <c r="F96" i="7"/>
  <c r="F31" i="7"/>
  <c r="F36" i="7"/>
  <c r="F26" i="7"/>
  <c r="F17" i="7"/>
  <c r="F92" i="7"/>
  <c r="F20" i="7"/>
  <c r="F27" i="7"/>
  <c r="F18" i="7"/>
  <c r="F8" i="7"/>
  <c r="F24" i="7"/>
  <c r="F57" i="7"/>
  <c r="F81" i="7"/>
  <c r="F59" i="7"/>
  <c r="F80" i="7"/>
  <c r="F10" i="7"/>
  <c r="F19" i="7"/>
  <c r="F93" i="7"/>
  <c r="F91" i="7"/>
  <c r="F87" i="7"/>
  <c r="F6" i="7"/>
  <c r="F39" i="7"/>
  <c r="F38" i="7"/>
  <c r="F73" i="7"/>
  <c r="F63" i="7"/>
  <c r="F69" i="7"/>
  <c r="F95" i="7"/>
  <c r="F60" i="7"/>
  <c r="F40" i="7"/>
  <c r="F34" i="7"/>
  <c r="F75" i="7"/>
  <c r="F7" i="7"/>
  <c r="F58" i="7"/>
  <c r="F12" i="7"/>
  <c r="F77" i="7"/>
  <c r="F11" i="7"/>
  <c r="F51" i="7"/>
  <c r="F86" i="7"/>
  <c r="F70" i="7"/>
  <c r="F6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Gunnar Användare</author>
  </authors>
  <commentList>
    <comment ref="E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Med handikapp inräknat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Gunnar Användare</author>
  </authors>
  <commentList>
    <comment ref="A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Gunnar Användare:</t>
        </r>
        <r>
          <rPr>
            <sz val="9"/>
            <color indexed="81"/>
            <rFont val="Tahoma"/>
            <family val="2"/>
          </rPr>
          <t xml:space="preserve">
Jämförelseklass</t>
        </r>
      </text>
    </comment>
    <comment ref="K35" authorId="0" shapeId="0" xr:uid="{30B82827-37B1-4E82-AF6F-FAF9F2C91A6B}">
      <text>
        <r>
          <rPr>
            <b/>
            <sz val="9"/>
            <color indexed="81"/>
            <rFont val="Tahoma"/>
            <family val="2"/>
          </rPr>
          <t>Gunnar Användare:</t>
        </r>
        <r>
          <rPr>
            <sz val="9"/>
            <color indexed="81"/>
            <rFont val="Tahoma"/>
            <family val="2"/>
          </rPr>
          <t xml:space="preserve">
Jämförelseklass</t>
        </r>
      </text>
    </comment>
  </commentList>
</comments>
</file>

<file path=xl/sharedStrings.xml><?xml version="1.0" encoding="utf-8"?>
<sst xmlns="http://schemas.openxmlformats.org/spreadsheetml/2006/main" count="1337" uniqueCount="174">
  <si>
    <t>Klass</t>
  </si>
  <si>
    <t>Diff 1-medel</t>
  </si>
  <si>
    <t>Handikappbas 
Diff till medelmax</t>
  </si>
  <si>
    <t>HCE</t>
  </si>
  <si>
    <t>HC16</t>
  </si>
  <si>
    <t>HRE</t>
  </si>
  <si>
    <t>HR16</t>
  </si>
  <si>
    <t>DRE</t>
  </si>
  <si>
    <t>HBE</t>
  </si>
  <si>
    <t>HB50</t>
  </si>
  <si>
    <t>HL50</t>
  </si>
  <si>
    <t>HLE</t>
  </si>
  <si>
    <t>DBE</t>
  </si>
  <si>
    <t>DHB13</t>
  </si>
  <si>
    <t>DLE</t>
  </si>
  <si>
    <t>DHR13</t>
  </si>
  <si>
    <t>DB50</t>
  </si>
  <si>
    <t>Jämförelseresultat tas fram genom att HCE är "riktkarl" med 0 i handikapp.</t>
  </si>
  <si>
    <t>2016 Ett</t>
  </si>
  <si>
    <t>2016 Med</t>
  </si>
  <si>
    <t>2017 Ett</t>
  </si>
  <si>
    <t>2017 Med</t>
  </si>
  <si>
    <t>2018 Ett</t>
  </si>
  <si>
    <t>2018 Med</t>
  </si>
  <si>
    <t>DHB16</t>
  </si>
  <si>
    <t>DHB10</t>
  </si>
  <si>
    <t>DHC13</t>
  </si>
  <si>
    <t>DHC10</t>
  </si>
  <si>
    <t>DHL10</t>
  </si>
  <si>
    <t>DHL13</t>
  </si>
  <si>
    <t>DHR10</t>
  </si>
  <si>
    <t>DR16</t>
  </si>
  <si>
    <t>DC16</t>
  </si>
  <si>
    <t>DCE</t>
  </si>
  <si>
    <t>DC50</t>
  </si>
  <si>
    <t>HC50</t>
  </si>
  <si>
    <t>DC60</t>
  </si>
  <si>
    <t>HC60</t>
  </si>
  <si>
    <t>DL50</t>
  </si>
  <si>
    <t>DR50</t>
  </si>
  <si>
    <t>HR50</t>
  </si>
  <si>
    <t>Skjutresultat</t>
  </si>
  <si>
    <t>HIE</t>
  </si>
  <si>
    <t>HI50</t>
  </si>
  <si>
    <t>Medel</t>
  </si>
  <si>
    <r>
      <t>Öviga klassers skyttar får direkt ett tillägg med</t>
    </r>
    <r>
      <rPr>
        <sz val="11"/>
        <color rgb="FF00B050"/>
        <rFont val="Calibri"/>
        <family val="2"/>
        <scheme val="minor"/>
      </rPr>
      <t xml:space="preserve"> handikappbassiffran</t>
    </r>
    <r>
      <rPr>
        <sz val="11"/>
        <color theme="1"/>
        <rFont val="Calibri"/>
        <family val="2"/>
        <scheme val="minor"/>
      </rPr>
      <t xml:space="preserve"> upp till HCE:s medelvärde från den egna klassens medelvärde</t>
    </r>
  </si>
  <si>
    <r>
      <t xml:space="preserve">Till detta läggs en justering till. Skyttens resultat minus </t>
    </r>
    <r>
      <rPr>
        <sz val="11"/>
        <color rgb="FF7030A0"/>
        <rFont val="Calibri"/>
        <family val="2"/>
        <scheme val="minor"/>
      </rPr>
      <t>medelresultatet</t>
    </r>
    <r>
      <rPr>
        <sz val="11"/>
        <color theme="1"/>
        <rFont val="Calibri"/>
        <family val="2"/>
        <scheme val="minor"/>
      </rPr>
      <t xml:space="preserve"> delas med </t>
    </r>
    <r>
      <rPr>
        <sz val="11"/>
        <color rgb="FFFF0000"/>
        <rFont val="Calibri"/>
        <family val="2"/>
        <scheme val="minor"/>
      </rPr>
      <t>relationsmedelfaktorn</t>
    </r>
  </si>
  <si>
    <t>DIE</t>
  </si>
  <si>
    <t>HL60</t>
  </si>
  <si>
    <t>HB60</t>
  </si>
  <si>
    <t>DHI13</t>
  </si>
  <si>
    <t>DHI16</t>
  </si>
  <si>
    <t>DHI10</t>
  </si>
  <si>
    <t>Relationsfaktor för kvoten av Klassens Diff 1-medel och HCE:s Diff 1-medel, om mindre än 0,8 skrivs 0,8</t>
  </si>
  <si>
    <t>RESULTAT</t>
  </si>
  <si>
    <t>Tavla inomhus, handikappjusterat resultat</t>
  </si>
  <si>
    <t>1-4 resultat ur medelberäkningarna nedan är borttagna om de är avvikande låga.</t>
  </si>
  <si>
    <t>Tävling:</t>
  </si>
  <si>
    <t>Datum:</t>
  </si>
  <si>
    <t>Skytt</t>
  </si>
  <si>
    <t>Slutresultat</t>
  </si>
  <si>
    <t>Placering</t>
  </si>
  <si>
    <t>Resultatlista tavla inne - Handikapp</t>
  </si>
  <si>
    <t>Resultatlista tavla inne med handikapp</t>
  </si>
  <si>
    <t>Skjutna pilar:</t>
  </si>
  <si>
    <t>DL60</t>
  </si>
  <si>
    <t>DR60</t>
  </si>
  <si>
    <t>HR60</t>
  </si>
  <si>
    <t>HL16</t>
  </si>
  <si>
    <t>DL16</t>
  </si>
  <si>
    <t>2019 Ett</t>
  </si>
  <si>
    <t>2019 Med</t>
  </si>
  <si>
    <t>2020 Ett</t>
  </si>
  <si>
    <t>2020 Med</t>
  </si>
  <si>
    <t>Utgångspunkt är 900-ronder</t>
  </si>
  <si>
    <t>Tävlingar</t>
  </si>
  <si>
    <t>1:a.</t>
  </si>
  <si>
    <t>Solstapilen 170617</t>
  </si>
  <si>
    <t>Vikingafejden 170701</t>
  </si>
  <si>
    <t>Ankepilen 170729</t>
  </si>
  <si>
    <t>DM sigtuna 170903</t>
  </si>
  <si>
    <t>Taif-träffen 170917</t>
  </si>
  <si>
    <t>Solstapilen 180617</t>
  </si>
  <si>
    <t>Vikingafejden 180630</t>
  </si>
  <si>
    <t>Björnkärrspilen 180701</t>
  </si>
  <si>
    <t>DM Sigtuna</t>
  </si>
  <si>
    <t>Norrlandsmästerskapet 180915</t>
  </si>
  <si>
    <t>Sv. Rekord</t>
  </si>
  <si>
    <t>Solstapilen 190616</t>
  </si>
  <si>
    <t>Vikingafejden 190629</t>
  </si>
  <si>
    <t>Norrlandsmästerskapet 190915</t>
  </si>
  <si>
    <t>Vikingafejden 200627</t>
  </si>
  <si>
    <t>Norrlandsmästerskapet 200913</t>
  </si>
  <si>
    <t>Solstapilen 210614</t>
  </si>
  <si>
    <t>Vikingafejden 210704</t>
  </si>
  <si>
    <t>Norrlandsmästerskapet 210912</t>
  </si>
  <si>
    <t>2021 Ett</t>
  </si>
  <si>
    <t>2021 Med</t>
  </si>
  <si>
    <t>2022 Ett</t>
  </si>
  <si>
    <t>2022 Med</t>
  </si>
  <si>
    <t>2023 Ett</t>
  </si>
  <si>
    <t>2023 Med</t>
  </si>
  <si>
    <t>Solstapilen - inställd</t>
  </si>
  <si>
    <t>Solstapilen 220619</t>
  </si>
  <si>
    <t>Vikingafejden 220626</t>
  </si>
  <si>
    <t>Norrlandsmästerskapet 220911</t>
  </si>
  <si>
    <t>Röda siffror är korrigeringasvärden för rättvist medel på medlen. Vinnarresultaten är det bästa på de olika tävlingarna. Medel är alla tävlingas medel på medlet</t>
  </si>
  <si>
    <t>BU13</t>
  </si>
  <si>
    <t>BU16</t>
  </si>
  <si>
    <t>BU21</t>
  </si>
  <si>
    <t>CU16</t>
  </si>
  <si>
    <t>CU21M</t>
  </si>
  <si>
    <t>TU16</t>
  </si>
  <si>
    <t>LU16</t>
  </si>
  <si>
    <t>LU21M</t>
  </si>
  <si>
    <t>RU13</t>
  </si>
  <si>
    <t>RU16</t>
  </si>
  <si>
    <t>RU21W</t>
  </si>
  <si>
    <t>RU21M</t>
  </si>
  <si>
    <t>BW</t>
  </si>
  <si>
    <t>BM</t>
  </si>
  <si>
    <t>B50M</t>
  </si>
  <si>
    <t>B60M</t>
  </si>
  <si>
    <t>CW</t>
  </si>
  <si>
    <t>CM</t>
  </si>
  <si>
    <t>C50M</t>
  </si>
  <si>
    <t>C60W</t>
  </si>
  <si>
    <t>C60M</t>
  </si>
  <si>
    <t>TM</t>
  </si>
  <si>
    <t>T50M</t>
  </si>
  <si>
    <t>LW</t>
  </si>
  <si>
    <t>LM</t>
  </si>
  <si>
    <t>L50W</t>
  </si>
  <si>
    <t>L50M</t>
  </si>
  <si>
    <t>L60M</t>
  </si>
  <si>
    <t>RW</t>
  </si>
  <si>
    <t>RM</t>
  </si>
  <si>
    <t>R50W</t>
  </si>
  <si>
    <t>R50M</t>
  </si>
  <si>
    <t>R6OW</t>
  </si>
  <si>
    <t>R60M</t>
  </si>
  <si>
    <r>
      <rPr>
        <b/>
        <sz val="11"/>
        <color rgb="FF00B050"/>
        <rFont val="Calibri"/>
        <family val="2"/>
        <scheme val="minor"/>
      </rPr>
      <t>J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92D050"/>
        <rFont val="Calibri"/>
        <family val="2"/>
        <scheme val="minor"/>
      </rPr>
      <t>S</t>
    </r>
  </si>
  <si>
    <t>CU13</t>
  </si>
  <si>
    <t>CU21W</t>
  </si>
  <si>
    <t>TU13</t>
  </si>
  <si>
    <t>TU21</t>
  </si>
  <si>
    <t>LU13</t>
  </si>
  <si>
    <t>LU21W</t>
  </si>
  <si>
    <t>B50W</t>
  </si>
  <si>
    <t>C50W</t>
  </si>
  <si>
    <t>TW</t>
  </si>
  <si>
    <t>L60W</t>
  </si>
  <si>
    <t>R60W</t>
  </si>
  <si>
    <t>Solstapilen 230618</t>
  </si>
  <si>
    <t>Vikingafejden 230701</t>
  </si>
  <si>
    <t>Norrlandsmästerskapet 230911</t>
  </si>
  <si>
    <t>2024 Ett</t>
  </si>
  <si>
    <t>2024 Med</t>
  </si>
  <si>
    <t>2025 Ett</t>
  </si>
  <si>
    <t>2025 Med</t>
  </si>
  <si>
    <t>2026 Ett</t>
  </si>
  <si>
    <t>2026 Med</t>
  </si>
  <si>
    <t>1:a  20 %, S.R. 80 %</t>
  </si>
  <si>
    <t>2024-06-09, Karlstads Bågskytteklubb</t>
  </si>
  <si>
    <t>BU16M</t>
  </si>
  <si>
    <t>BU16W</t>
  </si>
  <si>
    <t>BU21M</t>
  </si>
  <si>
    <t>BU21W</t>
  </si>
  <si>
    <t>CU16W</t>
  </si>
  <si>
    <t>CU16M</t>
  </si>
  <si>
    <t>LU16W</t>
  </si>
  <si>
    <t>LU16M</t>
  </si>
  <si>
    <t>RU16W</t>
  </si>
  <si>
    <t>RU16M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</si>
</sst>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0.0"/>
    <numFmt numFmtId="166" formatCode="_-* #,##0\ _k_r_-;\-* #,##0\ _k_r_-;_-* &quot;-&quot;??\ _k_r_-;_-@_-"/>
  </numFmts>
  <fonts count="40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rial Black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rgb="FF00B0F0"/>
      <name val="Calibri"/>
      <family val="2"/>
      <scheme val="minor"/>
    </font>
    <font>
      <sz val="13"/>
      <color theme="0"/>
      <name val="Arial"/>
      <family val="2"/>
    </font>
    <font>
      <b/>
      <sz val="13"/>
      <name val="Arial"/>
      <family val="2"/>
    </font>
    <font>
      <sz val="18"/>
      <color theme="1"/>
      <name val="Arial Black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8" borderId="0" xfId="0" applyFont="1" applyFill="1"/>
    <xf numFmtId="1" fontId="8" fillId="0" borderId="0" xfId="0" applyNumberFormat="1" applyFont="1"/>
    <xf numFmtId="0" fontId="8" fillId="4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5" fillId="8" borderId="2" xfId="0" applyFont="1" applyFill="1" applyBorder="1"/>
    <xf numFmtId="0" fontId="8" fillId="0" borderId="2" xfId="0" applyFont="1" applyBorder="1"/>
    <xf numFmtId="1" fontId="8" fillId="0" borderId="2" xfId="0" applyNumberFormat="1" applyFont="1" applyBorder="1"/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15" fillId="9" borderId="0" xfId="0" applyFont="1" applyFill="1"/>
    <xf numFmtId="0" fontId="25" fillId="7" borderId="0" xfId="0" applyFont="1" applyFill="1"/>
    <xf numFmtId="0" fontId="15" fillId="0" borderId="0" xfId="0" applyFont="1"/>
    <xf numFmtId="0" fontId="15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/>
    </xf>
    <xf numFmtId="166" fontId="16" fillId="10" borderId="0" xfId="1" applyNumberFormat="1" applyFont="1" applyFill="1" applyAlignment="1">
      <alignment horizontal="center" vertical="center"/>
    </xf>
    <xf numFmtId="166" fontId="20" fillId="10" borderId="0" xfId="1" applyNumberFormat="1" applyFont="1" applyFill="1" applyAlignment="1">
      <alignment horizontal="center"/>
    </xf>
    <xf numFmtId="166" fontId="21" fillId="10" borderId="0" xfId="1" applyNumberFormat="1" applyFont="1" applyFill="1" applyAlignment="1">
      <alignment horizontal="center"/>
    </xf>
    <xf numFmtId="165" fontId="17" fillId="10" borderId="0" xfId="0" applyNumberFormat="1" applyFont="1" applyFill="1" applyAlignment="1">
      <alignment horizontal="left" indent="4"/>
    </xf>
    <xf numFmtId="2" fontId="30" fillId="10" borderId="0" xfId="0" applyNumberFormat="1" applyFont="1" applyFill="1" applyAlignment="1">
      <alignment horizontal="center"/>
    </xf>
    <xf numFmtId="166" fontId="21" fillId="10" borderId="2" xfId="1" applyNumberFormat="1" applyFont="1" applyFill="1" applyBorder="1" applyAlignment="1">
      <alignment horizontal="center"/>
    </xf>
    <xf numFmtId="165" fontId="17" fillId="10" borderId="2" xfId="0" applyNumberFormat="1" applyFont="1" applyFill="1" applyBorder="1" applyAlignment="1">
      <alignment horizontal="left" indent="4"/>
    </xf>
    <xf numFmtId="2" fontId="30" fillId="10" borderId="2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2" borderId="1" xfId="0" applyFont="1" applyFill="1" applyBorder="1"/>
    <xf numFmtId="0" fontId="0" fillId="4" borderId="0" xfId="0" applyFill="1"/>
    <xf numFmtId="0" fontId="15" fillId="4" borderId="0" xfId="0" applyFont="1" applyFill="1"/>
    <xf numFmtId="1" fontId="0" fillId="4" borderId="0" xfId="0" applyNumberFormat="1" applyFill="1"/>
    <xf numFmtId="0" fontId="33" fillId="4" borderId="0" xfId="0" applyFont="1" applyFill="1"/>
    <xf numFmtId="0" fontId="0" fillId="0" borderId="1" xfId="0" applyBorder="1"/>
    <xf numFmtId="0" fontId="33" fillId="0" borderId="0" xfId="0" applyFont="1"/>
    <xf numFmtId="0" fontId="29" fillId="11" borderId="3" xfId="0" applyFont="1" applyFill="1" applyBorder="1" applyAlignment="1">
      <alignment horizontal="center" vertical="center"/>
    </xf>
    <xf numFmtId="1" fontId="24" fillId="6" borderId="0" xfId="0" applyNumberFormat="1" applyFont="1" applyFill="1" applyAlignment="1">
      <alignment horizontal="center" vertical="center"/>
    </xf>
    <xf numFmtId="1" fontId="24" fillId="6" borderId="2" xfId="0" applyNumberFormat="1" applyFont="1" applyFill="1" applyBorder="1" applyAlignment="1">
      <alignment horizontal="center" vertical="center"/>
    </xf>
    <xf numFmtId="1" fontId="26" fillId="6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34" fillId="0" borderId="0" xfId="0" applyFont="1" applyAlignment="1">
      <alignment horizontal="right"/>
    </xf>
    <xf numFmtId="0" fontId="0" fillId="0" borderId="0" xfId="0" applyAlignment="1">
      <alignment horizontal="left"/>
    </xf>
    <xf numFmtId="1" fontId="8" fillId="4" borderId="0" xfId="0" applyNumberFormat="1" applyFont="1" applyFill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" fontId="8" fillId="12" borderId="0" xfId="0" applyNumberFormat="1" applyFont="1" applyFill="1" applyAlignment="1">
      <alignment horizontal="center"/>
    </xf>
    <xf numFmtId="1" fontId="6" fillId="13" borderId="0" xfId="0" applyNumberFormat="1" applyFont="1" applyFill="1" applyAlignment="1">
      <alignment horizontal="center"/>
    </xf>
    <xf numFmtId="1" fontId="8" fillId="12" borderId="2" xfId="0" applyNumberFormat="1" applyFont="1" applyFill="1" applyBorder="1" applyAlignment="1">
      <alignment horizontal="center"/>
    </xf>
    <xf numFmtId="1" fontId="15" fillId="12" borderId="0" xfId="0" applyNumberFormat="1" applyFont="1" applyFill="1" applyAlignment="1">
      <alignment horizontal="center"/>
    </xf>
    <xf numFmtId="1" fontId="0" fillId="12" borderId="0" xfId="0" applyNumberFormat="1" applyFill="1" applyAlignment="1">
      <alignment horizont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/>
    <xf numFmtId="0" fontId="0" fillId="8" borderId="1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" fontId="15" fillId="5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6" fillId="5" borderId="0" xfId="0" applyFont="1" applyFill="1" applyAlignment="1">
      <alignment horizontal="center" vertical="center"/>
    </xf>
    <xf numFmtId="166" fontId="18" fillId="3" borderId="1" xfId="0" applyNumberFormat="1" applyFont="1" applyFill="1" applyBorder="1" applyAlignment="1">
      <alignment horizontal="center"/>
    </xf>
    <xf numFmtId="0" fontId="24" fillId="5" borderId="0" xfId="0" applyFont="1" applyFill="1" applyAlignment="1">
      <alignment horizontal="center" vertical="center"/>
    </xf>
    <xf numFmtId="1" fontId="24" fillId="5" borderId="0" xfId="0" applyNumberFormat="1" applyFont="1" applyFill="1" applyAlignment="1">
      <alignment horizontal="center" vertical="center"/>
    </xf>
    <xf numFmtId="14" fontId="35" fillId="0" borderId="0" xfId="0" applyNumberFormat="1" applyFont="1" applyAlignment="1">
      <alignment vertical="center"/>
    </xf>
    <xf numFmtId="0" fontId="0" fillId="0" borderId="0" xfId="0" applyAlignment="1">
      <alignment horizontal="left" vertical="top"/>
    </xf>
    <xf numFmtId="0" fontId="8" fillId="8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0" fontId="25" fillId="7" borderId="1" xfId="0" applyFont="1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" fontId="6" fillId="10" borderId="0" xfId="0" applyNumberFormat="1" applyFont="1" applyFill="1" applyAlignment="1">
      <alignment horizontal="center"/>
    </xf>
    <xf numFmtId="0" fontId="6" fillId="0" borderId="0" xfId="0" applyFont="1" applyAlignment="1">
      <alignment horizontal="left" vertical="top"/>
    </xf>
    <xf numFmtId="0" fontId="36" fillId="5" borderId="0" xfId="0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" fontId="6" fillId="12" borderId="0" xfId="0" applyNumberFormat="1" applyFont="1" applyFill="1" applyAlignment="1">
      <alignment horizontal="center"/>
    </xf>
    <xf numFmtId="1" fontId="24" fillId="13" borderId="0" xfId="0" applyNumberFormat="1" applyFont="1" applyFill="1" applyAlignment="1">
      <alignment horizontal="center"/>
    </xf>
    <xf numFmtId="1" fontId="24" fillId="10" borderId="0" xfId="0" applyNumberFormat="1" applyFont="1" applyFill="1" applyAlignment="1">
      <alignment horizontal="center"/>
    </xf>
    <xf numFmtId="1" fontId="24" fillId="15" borderId="0" xfId="0" applyNumberFormat="1" applyFont="1" applyFill="1" applyAlignment="1">
      <alignment horizontal="center"/>
    </xf>
    <xf numFmtId="1" fontId="24" fillId="14" borderId="0" xfId="0" applyNumberFormat="1" applyFont="1" applyFill="1" applyAlignment="1">
      <alignment horizontal="center"/>
    </xf>
    <xf numFmtId="1" fontId="24" fillId="13" borderId="2" xfId="0" applyNumberFormat="1" applyFont="1" applyFill="1" applyBorder="1" applyAlignment="1">
      <alignment horizontal="center"/>
    </xf>
    <xf numFmtId="1" fontId="24" fillId="10" borderId="2" xfId="0" applyNumberFormat="1" applyFont="1" applyFill="1" applyBorder="1" applyAlignment="1">
      <alignment horizontal="center"/>
    </xf>
    <xf numFmtId="1" fontId="24" fillId="15" borderId="2" xfId="0" applyNumberFormat="1" applyFont="1" applyFill="1" applyBorder="1" applyAlignment="1">
      <alignment horizontal="center"/>
    </xf>
    <xf numFmtId="1" fontId="24" fillId="14" borderId="2" xfId="0" applyNumberFormat="1" applyFont="1" applyFill="1" applyBorder="1" applyAlignment="1">
      <alignment horizontal="center"/>
    </xf>
    <xf numFmtId="1" fontId="26" fillId="13" borderId="0" xfId="0" applyNumberFormat="1" applyFont="1" applyFill="1" applyAlignment="1">
      <alignment horizontal="center"/>
    </xf>
    <xf numFmtId="1" fontId="26" fillId="10" borderId="0" xfId="0" applyNumberFormat="1" applyFont="1" applyFill="1" applyAlignment="1">
      <alignment horizontal="center"/>
    </xf>
    <xf numFmtId="1" fontId="26" fillId="15" borderId="0" xfId="0" applyNumberFormat="1" applyFont="1" applyFill="1" applyAlignment="1">
      <alignment horizontal="center"/>
    </xf>
    <xf numFmtId="1" fontId="26" fillId="14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0" fillId="16" borderId="0" xfId="0" applyFill="1"/>
    <xf numFmtId="0" fontId="0" fillId="17" borderId="0" xfId="0" applyFill="1"/>
    <xf numFmtId="0" fontId="0" fillId="18" borderId="0" xfId="0" applyFill="1"/>
    <xf numFmtId="0" fontId="15" fillId="0" borderId="1" xfId="0" applyFont="1" applyBorder="1"/>
    <xf numFmtId="1" fontId="0" fillId="0" borderId="1" xfId="0" applyNumberFormat="1" applyBorder="1"/>
    <xf numFmtId="0" fontId="26" fillId="0" borderId="1" xfId="0" applyFont="1" applyBorder="1"/>
    <xf numFmtId="0" fontId="25" fillId="0" borderId="1" xfId="0" applyFont="1" applyBorder="1"/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0" fontId="8" fillId="12" borderId="0" xfId="0" applyFont="1" applyFill="1"/>
    <xf numFmtId="0" fontId="15" fillId="12" borderId="0" xfId="0" applyFont="1" applyFill="1"/>
    <xf numFmtId="0" fontId="8" fillId="8" borderId="0" xfId="0" applyFont="1" applyFill="1"/>
    <xf numFmtId="0" fontId="8" fillId="5" borderId="0" xfId="0" applyFont="1" applyFill="1"/>
    <xf numFmtId="0" fontId="15" fillId="5" borderId="0" xfId="0" applyFont="1" applyFill="1"/>
    <xf numFmtId="1" fontId="19" fillId="2" borderId="4" xfId="0" applyNumberFormat="1" applyFont="1" applyFill="1" applyBorder="1" applyAlignment="1">
      <alignment horizontal="center"/>
    </xf>
    <xf numFmtId="166" fontId="16" fillId="10" borderId="2" xfId="1" applyNumberFormat="1" applyFont="1" applyFill="1" applyBorder="1" applyAlignment="1">
      <alignment horizontal="center" vertical="center"/>
    </xf>
    <xf numFmtId="166" fontId="20" fillId="10" borderId="2" xfId="1" applyNumberFormat="1" applyFont="1" applyFill="1" applyBorder="1" applyAlignment="1">
      <alignment horizontal="center"/>
    </xf>
    <xf numFmtId="0" fontId="8" fillId="12" borderId="2" xfId="0" applyFont="1" applyFill="1" applyBorder="1"/>
    <xf numFmtId="0" fontId="8" fillId="8" borderId="2" xfId="0" applyFont="1" applyFill="1" applyBorder="1"/>
    <xf numFmtId="0" fontId="8" fillId="5" borderId="2" xfId="0" applyFont="1" applyFill="1" applyBorder="1"/>
    <xf numFmtId="1" fontId="6" fillId="15" borderId="0" xfId="0" applyNumberFormat="1" applyFont="1" applyFill="1" applyAlignment="1">
      <alignment horizontal="center"/>
    </xf>
    <xf numFmtId="0" fontId="0" fillId="0" borderId="0" xfId="0" applyFill="1" applyAlignment="1">
      <alignment horizontal="left" vertical="top"/>
    </xf>
    <xf numFmtId="1" fontId="6" fillId="14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 vertical="top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orldarchery.org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orldarchery.or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747993</xdr:colOff>
      <xdr:row>2</xdr:row>
      <xdr:rowOff>47625</xdr:rowOff>
    </xdr:from>
    <xdr:to>
      <xdr:col>5</xdr:col>
      <xdr:colOff>352425</xdr:colOff>
      <xdr:row>2</xdr:row>
      <xdr:rowOff>100854</xdr:rowOff>
    </xdr:to>
    <xdr:cxnSp macro="">
      <xdr:nvCxnSpPr>
        <xdr:cNvPr id="2" name="Rak pilkoppling 1">
          <a:extLst>
            <a:ext uri="{FF2B5EF4-FFF2-40B4-BE49-F238E27FC236}">
              <a16:creationId xmlns:a16="http://schemas.microsoft.com/office/drawing/2014/main" id="{B6FF3058-BD44-4937-ABF0-F4970A0974BE}"/>
            </a:ext>
          </a:extLst>
        </xdr:cNvPr>
        <xdr:cNvCxnSpPr/>
      </xdr:nvCxnSpPr>
      <xdr:spPr>
        <a:xfrm flipH="1">
          <a:off x="4357968" y="590550"/>
          <a:ext cx="356907" cy="53229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5</xdr:col>
      <xdr:colOff>361950</xdr:colOff>
      <xdr:row>1</xdr:row>
      <xdr:rowOff>66676</xdr:rowOff>
    </xdr:from>
    <xdr:to>
      <xdr:col>7</xdr:col>
      <xdr:colOff>390525</xdr:colOff>
      <xdr:row>2</xdr:row>
      <xdr:rowOff>152401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C4677DB5-0668-4F91-90EE-FA1AC31613EA}"/>
            </a:ext>
          </a:extLst>
        </xdr:cNvPr>
        <xdr:cNvSpPr txBox="1"/>
      </xdr:nvSpPr>
      <xdr:spPr>
        <a:xfrm>
          <a:off x="4724400" y="409576"/>
          <a:ext cx="1247775" cy="285750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1. Skriv antal pilar</a:t>
          </a:r>
        </a:p>
      </xdr:txBody>
    </xdr:sp>
    <xdr:clientData/>
  </xdr:twoCellAnchor>
  <xdr:twoCellAnchor>
    <xdr:from>
      <xdr:col>6</xdr:col>
      <xdr:colOff>361950</xdr:colOff>
      <xdr:row>8</xdr:row>
      <xdr:rowOff>0</xdr:rowOff>
    </xdr:from>
    <xdr:to>
      <xdr:col>9</xdr:col>
      <xdr:colOff>361950</xdr:colOff>
      <xdr:row>9</xdr:row>
      <xdr:rowOff>57150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7C696D3E-7FD6-49D1-B00D-DD9393F202DC}"/>
            </a:ext>
          </a:extLst>
        </xdr:cNvPr>
        <xdr:cNvSpPr txBox="1"/>
      </xdr:nvSpPr>
      <xdr:spPr>
        <a:xfrm>
          <a:off x="5334000" y="2914650"/>
          <a:ext cx="1828800" cy="1314450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Läs av placeringen som jämförs med övriga. Om du vill få ut en resultatlista med enbart de som skjutit. Kopiera hela tabellen och klistra in värdena i bladet "ev. summeringsblad".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19052</xdr:colOff>
      <xdr:row>7</xdr:row>
      <xdr:rowOff>171450</xdr:rowOff>
    </xdr:from>
    <xdr:to>
      <xdr:col>6</xdr:col>
      <xdr:colOff>352425</xdr:colOff>
      <xdr:row>20</xdr:row>
      <xdr:rowOff>40900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4653CEE3-3ACD-4FB7-8CBF-46F116E0F823}"/>
            </a:ext>
          </a:extLst>
        </xdr:cNvPr>
        <xdr:cNvCxnSpPr/>
      </xdr:nvCxnSpPr>
      <xdr:spPr>
        <a:xfrm flipH="1">
          <a:off x="4991102" y="3581400"/>
          <a:ext cx="333373" cy="5995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6</xdr:col>
      <xdr:colOff>409575</xdr:colOff>
      <xdr:row>3</xdr:row>
      <xdr:rowOff>28575</xdr:rowOff>
    </xdr:from>
    <xdr:to>
      <xdr:col>9</xdr:col>
      <xdr:colOff>276225</xdr:colOff>
      <xdr:row>4</xdr:row>
      <xdr:rowOff>114861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06144ED6-DB47-426F-A1BC-493DA8915378}"/>
            </a:ext>
          </a:extLst>
        </xdr:cNvPr>
        <xdr:cNvSpPr txBox="1"/>
      </xdr:nvSpPr>
      <xdr:spPr>
        <a:xfrm>
          <a:off x="5381625" y="790575"/>
          <a:ext cx="1695450" cy="448236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2. Skriv skytt och skjutresultatet på rätt rad</a:t>
          </a:r>
        </a:p>
      </xdr:txBody>
    </xdr:sp>
    <xdr:clientData/>
  </xdr:twoCellAnchor>
  <xdr:twoCellAnchor>
    <xdr:from>
      <xdr:col>2</xdr:col>
      <xdr:colOff>1343025</xdr:colOff>
      <xdr:row>3</xdr:row>
      <xdr:rowOff>252693</xdr:rowOff>
    </xdr:from>
    <xdr:to>
      <xdr:col>6</xdr:col>
      <xdr:colOff>409575</xdr:colOff>
      <xdr:row>4</xdr:row>
      <xdr:rowOff>28575</xdr:rowOff>
    </xdr:to>
    <xdr:cxnSp macro="">
      <xdr:nvCxnSpPr>
        <xdr:cNvPr id="10" name="Rak pilkoppling 9">
          <a:extLst>
            <a:ext uri="{FF2B5EF4-FFF2-40B4-BE49-F238E27FC236}">
              <a16:creationId xmlns:a16="http://schemas.microsoft.com/office/drawing/2014/main" id="{D719A32D-6280-465A-A855-5E3434E49ADB}"/>
            </a:ext>
          </a:extLst>
        </xdr:cNvPr>
        <xdr:cNvCxnSpPr>
          <a:stCxn id="9" idx="1"/>
        </xdr:cNvCxnSpPr>
      </xdr:nvCxnSpPr>
      <xdr:spPr>
        <a:xfrm flipH="1">
          <a:off x="2562225" y="1014693"/>
          <a:ext cx="2819400" cy="137832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6</xdr:col>
      <xdr:colOff>285750</xdr:colOff>
      <xdr:row>21</xdr:row>
      <xdr:rowOff>0</xdr:rowOff>
    </xdr:from>
    <xdr:to>
      <xdr:col>9</xdr:col>
      <xdr:colOff>161925</xdr:colOff>
      <xdr:row>24</xdr:row>
      <xdr:rowOff>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B1C3817B-2F82-4274-A2AC-7FE04C1CB630}"/>
            </a:ext>
          </a:extLst>
        </xdr:cNvPr>
        <xdr:cNvSpPr txBox="1"/>
      </xdr:nvSpPr>
      <xdr:spPr>
        <a:xfrm>
          <a:off x="5257800" y="1504950"/>
          <a:ext cx="1704975" cy="1190625"/>
        </a:xfrm>
        <a:prstGeom prst="rect">
          <a:avLst/>
        </a:prstGeom>
        <a:solidFill>
          <a:sysClr val="window" lastClr="FFFFFF">
            <a:lumMod val="85000"/>
          </a:sysClr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Saknas det rader att skriva på? Infoga ny rad under rätt klass och kopiera ner formelfälten för "Slutresultat" och "Placering"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352423</xdr:colOff>
      <xdr:row>4</xdr:row>
      <xdr:rowOff>190499</xdr:rowOff>
    </xdr:from>
    <xdr:to>
      <xdr:col>9</xdr:col>
      <xdr:colOff>352423</xdr:colOff>
      <xdr:row>17</xdr:row>
      <xdr:rowOff>19050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5EA9BD6-216C-4F1F-A92C-8B33346A1A88}"/>
            </a:ext>
          </a:extLst>
        </xdr:cNvPr>
        <xdr:cNvSpPr txBox="1"/>
      </xdr:nvSpPr>
      <xdr:spPr>
        <a:xfrm>
          <a:off x="5486398" y="723899"/>
          <a:ext cx="1828800" cy="2305051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4. Klistra in hela tabellen, enbart som värden efter klick i ruta A4.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Placera markören i placeringskolumnen och sortera A-Ö. Skyttarna kommer nu i rangordning.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 bort överflödiga rader.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Skriv ut resultatlistan.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85725</xdr:colOff>
      <xdr:row>6</xdr:row>
      <xdr:rowOff>76200</xdr:rowOff>
    </xdr:from>
    <xdr:to>
      <xdr:col>6</xdr:col>
      <xdr:colOff>333375</xdr:colOff>
      <xdr:row>6</xdr:row>
      <xdr:rowOff>114301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A46237CE-ECB2-4A17-91D0-647BDCDFA83F}"/>
            </a:ext>
          </a:extLst>
        </xdr:cNvPr>
        <xdr:cNvCxnSpPr/>
      </xdr:nvCxnSpPr>
      <xdr:spPr>
        <a:xfrm flipH="1" flipV="1">
          <a:off x="4610100" y="990600"/>
          <a:ext cx="857250" cy="3810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381000</xdr:colOff>
      <xdr:row>32</xdr:row>
      <xdr:rowOff>0</xdr:rowOff>
    </xdr:to>
    <xdr:sp macro="" textlink="">
      <xdr:nvSpPr>
        <xdr:cNvPr id="8193" name="Figur 1" descr="data:image/jpg;base64,/9j/4AAQSkZJRgABAgEAyADIAAD/4RoaRXhpZgAATU0AKgAAAAgABwESAAMAAAABAAEAAAEaAAUAAAABAAAAYgEbAAUAAAABAAAAagEoAAMAAAABAAIAAAExAAIAAAAeAAAAcgEyAAIAAAAUAAAAkIdpAAQAAAABAAAApAAAANAAHoSAAAAnEAAehIAAACcQQWRvYmUgUGhvdG9zaG9wIENTMyBNYWNpbnRvc2gAMjAwOTowMToyMiAxNDoxMTozMwAAA6ABAAMAAAABAAEAAKACAAQAAAABAAAD0aADAAQAAAABAAAD9gAAAAAAAAAGAQMAAwAAAAEABgAAARoABQAAAAEAAAEeARsABQAAAAEAAAEmASgAAwAAAAEAAgAAAgEABAAAAAEAAAEuAgIABAAAAAEAABjkAAAAAAAAAEgAAAABAAAASAAAAAH/2P/gABBKRklGAAECAABIAEgAAP/tAAxBZG9iZV9DTQAB/+4ADkFkb2JlAGSAAAAAAf/bAIQADAgICAkIDAkJDBELCgsRFQ8MDA8VGBMTFRMTGBEMDAwMDAwRDAwMDAwMDAwMDAwMDAwMDAwMDAwMDAwMDAwMDAENCwsNDg0QDg4QFA4ODhQUDg4ODhQRDAwMDAwREQwMDAwMDBEMDAwMDAwMDAwMDAwMDAwMDAwMDAwMDAwMDAwM/8AAEQgAoACaAwEiAAIRAQMRAf/dAAQACv/EAT8AAAEFAQEBAQEBAAAAAAAAAAMAAQIEBQYHCAkKCwEAAQUBAQEBAQEAAAAAAAAAAQACAwQFBgcICQoLEAABBAEDAgQCBQcGCAUDDDMBAAIRAwQhEjEFQVFhEyJxgTIGFJGhsUIjJBVSwWIzNHKC0UMHJZJT8OHxY3M1FqKygyZEk1RkRcKjdDYX0lXiZfKzhMPTdePzRieUpIW0lcTU5PSltcXV5fVWZnaGlqa2xtbm9jdHV2d3h5ent8fX5/cRAAICAQIEBAMEBQYHBwYFNQEAAhEDITESBEFRYXEiEwUygZEUobFCI8FS0fAzJGLhcoKSQ1MVY3M08SUGFqKygwcmNcLSRJNUoxdkRVU2dGXi8rOEw9N14/NGlKSFtJXE1OT0pbXF1eX1VmZ2hpamtsbW5vYnN0dXZ3eHl6e3x//aAAwDAQACEQMRAD8A9VSSSSUpJJJJSkkkklKSSSSUpJc11z60PoyBjdNLXPqd+ntcNzZHOO3/ANG2f4P/AIz+buYXW7Oo0mzC2eqwD1sWyfUb5scHNbdX+4//ANGfo03LI44cZjKQG4gOKX+K2TyeYQjkI4Yy7/o/u8f7vE7KSx/2zlAkOrZI0I9wIPzUh1u3vS0/Bx/8iqI+L8n1nIecJo+6ZuwP1DrJLK/bZ70f9P8A8wUh1tvel3ycCnD4ryR/yv8AzMn/AHiPuub938Yumks4dao71WD/ADT/AN+T/trF/csHyH/kk8fEeU/z0fxW/d8v7hdBJUR1jDPO8fFp/grVF9eRX6lRJbJGoI4+Klxc1gynhx5IzlvwxPq+xbLFOIuUSB4hIkkkplj/AP/Q9VVHrlllfROoWVONdjMW5zHtJDmuFby1zXD6Lmq8qPXRPROoDxxbv/Pb06HzR8wtn8p8i+PDr/X4H+U8zj/T2f8AklL/AJwdf/8ALPL/AO33/wDklnt+iPgE63eCH7o+xxfcn+8ftb4+sP1gH/enl/8Abz//ACSf/nF9YP8Ayzy/+3n/AN6z1pdA6Bn9ezfs2INlbIORkuEsqaf/AD5c7/BU/wDov3oSGOIMpCIA3NLonJIiMSST4t3ouR9cOt5oxMLqOVIg3XOtfsqafz7TP/bdf07f+3HrrOo9Uf07DHRsLLuyrmSMvPueX2Fx+nVU78x//F/0f+bZ+n/mo5mXg9Dwv2F0L2bJGVlAy8vOln6UfTyn/wCFt/7TfzNP/dfCAAAAEAcBZmbKMh0iIwGwrWX9aT1Xwr4XwAZs9ykdYxl/0qUAAAAIA4CnTddj3MvoearqzLHt5H/kmu/OYopKN2zrodb3t7Hp3UMPrtXp3AUdQrb7g3uP9JVP85V/wbv5n/wWwWTjXYz9lo0P0XjgrlGPsqsbbU412Vncx7dC0juF2vRer0dZxnY+S1oyqx+lr4Dhx69P523/AM8v/wCtrL+IfC8ecGcKhl/e6S/2n/fuZzGGXL+uFywfpQ/Sxf3f6jQSVjMxHYtu0ncx2tbvEfuu/lNVdcxkxzxzlCY4ZRNEJjISAkDYKkkkkxKlu9KEYNfmXH/pOWEt/pzduFSPFoP3+5avwQf0mZ7Yz+M4NXnT+rA/rfsk2Ukkl0Tnv//R9VVPrInpGcPHHt/6hyuKr1UT0zMHjRYP+g5GPzDzCJfKfIvhbPoN+AUlGv6DfgPyLe+q/wBVMv6wZG8l1HTqnRfkjlxHNGNP0rf37PoUf8Z+jW9OcYRMpGgHFjCU5cMRZR/Vr6sZv1gyS2uacOoxkZRGg7+jTP8AOZG3/tn+ct/wddvadQz8Po2IOh9CaKRXIvvaZLSfpgWfn5T/APC3f4L/AI3+ZL1bq2N0vGb0TojRQ2kbLH18Vj86ut352S//AAtv5n/HrmgABA4Cy82aWY2dID5Y/wDdSeq+E/CY44jLlFk6xif0v60v6n7sVAACBoAkknUbuKSSSSUpTovux7q8jHdsuqO5jvP9138h7fa9DTpKIBFHUHR75ltfV+ksyKhBsbva3ktsbLXV/wCeH1LIBkT4o31Ku3YeTQf8FbuHwe1v/f2vSy6/Syra+AHEj4O94/6pc78dwASx5gN/1cv+nj/7tx8cfbzZcI2ieKH92X8oIUkklhs6joCujxRtxqR4MaPwC5t30T8F1DRtaG+AhbPwKPrzS7RgP8bi/wC9afPH0wHiV0kklvNF/9L1VV+oCcDJHjTZ/wBS5WFGytltbq7BuY8Frm+IIhwRBogoOxfJ/qb9Tr+uhmXlbqelsgF40dcR9Kug/m1N/wANkf8AWqf0nqPo7LrXWqOn0Do/SA2n0m+m99YAbU3/AEVUf4b/AM9f8ap9e67Xg1jpfS9tb62it7qwA2loG1tNLW+31dv/AGwudq6Z1CzFGXTjWWY5JAewbiY+k7Z/Ovb/AMJtVnLllmlxS0j+hB0Phnw3HiiMuahZ9Anp7kuhl/3GNrAACAkkCDIHI0I7g+adMdxSSSSSlJJJJKUkmSlviElPTfUg+/OHlSf/AD8r/V2bcwO/fYD8wSFQ+pEF2cQZ/mh93qn/AL8tbrNbnOpc1pdo4GAT+74LK+NQ4uWmasxlCX48H/duPmNfEJ+IA/8AGouWkpenZ+4//NP9yNh4/rZLarGuDHB0mCI001XNQxTnOMANZkRF95MspAAk7AWgDdzmt/eIH3ldOsV3Tb6Mmoj9JV6jPeBqBI+m1bS3fg+DJh98ZImEriNf6vFt+98zS5ucZ8BibGqkkklrNR//0/VVWzcnEprLMnJbi+qCGvc9tbuPca3P/ObKsqr1HpuH1PFdi5lYsrdqDw5rh9Gyt35ljUDdab+K/HwcceMkRv1GPzfTicFuB9SQ9tX2qqx9jgA37UXFznHvtt/Pcuma1rGhjAGtaAGtAgADgALzTrfQcro9uy79Li2nbTkAaO/4K5v+Du/6Fv8Agvz667OD9besYWF9kYWXbdKrrtznMbH83o5vq7f8G57v+3FXHNEExyCqdjP8OnnxwyYc5zg/52Wmv6Uf3f68HuM7pXTc73ZdDHuH+E+i8Af8KzbZ/wBJYVrPqHTYan21bxzttteB5bmPcxcnm9S6j1A/ruTZe0/4MmK/+2a9lX/QVYaCBoE2XOS/QFebNg+F5IRqfM5B/UwyMIx+sv8AvHtm/wDMI8W0f2rH/wDf3orGfUY8WYfztH/fnrhUyH3zJ2H4sp+Gf+VOf6zfQW1fUvs7AP8A1ys/9+RWUfVI/RbgH/torzmB4JtjP3R9yX3yfb8Vh+FE/wDgnL9tvprcT6uu+jThn4NqP8EZvT+jn6GNjfJjP7l5X6Vf7jfuCXpVfuN+4I/fJfu/85Yfg5/8Uz+sb/8AUj65Tj49AIoqZUHanY0Nn47UReXdAoa/ruA1rQD64dp/IDrP++LsPrF17N6fktxcYMAfUHmxwLnAlz2+0Ts/MVrlTLmCREUfEuL8Yhj+HASyZDkEhxXw1Lfhj+lJ6FMCCJGoPBXnOV1LqGZIych9jTyyYZ/22zbX/wBFXnfWfqLcWrFxtuOyqtte4Dc87Whk7n+xu7+orx+H5KFSBJ3/AHYuFH47gJlxQlGIHp6zn/g/LH/He1vyKMdnqX2NqYPznkNH/SQMHqmH1B1oxHGwU7Q58EA7p+juj91ee23W3v8AUve62z995Lj97l031J+jmfGv8liWXkxjxSmZGUhXhHdHLfF5cxzUMUYCGOXFdnin6YSk9OkkkqTsP//U9VSSSSU847r2JdlZfSur1sOIbXVNtI9m0GNuQPzNrv8AD/8Anv8AnFz31g+rd3ST9poJv6c46Wcurn6Lb/3q/wDR5H/b3/CxzH783Jf+/fafve5XOldcv6e37Pa37Rgu0fQYJaD9L0d3t2/8A/8AR/8AFrO90TuOTv6Z9Y/3v3orfh3xjJyuQiXrxSPqj/L/AKbziZb3WPq/QMc9U6IfXwDJtobJfTH0tjfp+k38+n+dx/8Aiv5nBBBEgyDqCEyUTE0foeh8ns+X5jFzGMZMUuKJ+2P9WSkkkk1lUkkkkpSSSSSna+p9Jt+sFDhxSy20/wCb6H/o9aP1x/5Vr8qG/wDV2p/qDiE3ZmaRo0NoYfM/prv/AEQg/Wuzf1l7f9Gxjfw9T/0Ytr4PH1X3Epf9y8P/AMc8oIMf3Tjx/X1Zf+6cdJJJbjwql1H1J/7W/wDWv/Ri5ddR9Sf+1v8A1r/0aq/OfzE/8H/pRb/wj/d2L/D/APSc3qEkkljvWv8A/9X1VJJCyX+nj22fuMc77hKRUXzgO3S794l33nckmr0rb8B+ROsdxmxg5+X0+71sV+1xjew6seB+bY3/AL/9NiNndMxOrMfndGZ6WW0b8vpumv71+Jw13u/7d/4HI/naKkx763tsrca7GGWPaYcD/JKfGdDhOse3bxi3OQ+IZuTyCeM3H9PGflmHL/3EHQgjkFJb2TXR1qHQzG6wdA/6NOV+6x/+gzP3H/4T/wA8Yb2WV2OqtY6u2s7X1uEOaf3XBEjqNR3e45Hn8POYuPEdR8+M/PjP8v0mKSSSa21KVddt1rKaWGy607a628ucfzQrPTelZ/VbTXhVb2tMPud7amf17P3v+Dr32LvOhfVzD6O0vB9fLeIfkOEGP9HUz3elX/1f+EepcWGUz2j+9/Bp85z+LlgQTx5f0cY/9SfuRT9C6WOldMqxCQ60S+57eHWOO58fyW/QZ/wa4zrOR9o6rlWgyDYWtI7hn6Jv/ULrOvdcq6fQ6mpwdmvEMaNdk/4Wz/vn764ZdD8OwmAM6oVww8nzj/jBznuzGPi4p8Ry5f75+Uf9JSSSS0HAUuo+pPOb/wBa/wDRq5ddP9Sec3/rX/o1V+c/mJ/4P/Si3/hH+7sX+H/6Tm9Skkksd61//9b1VU+ru2dKzHeFFn/UOVxZv1jfs6JlnxYG/wCc5rP+/JuQ1CR7RK3IahI9ol4UCBHgkmNlf7w+8KbGWWfzbH2f1Gud/wBSFkuQxSVlvTOpv+jh3n41ub/1Yajs+r/W3iRiOA/lPrH/AKMThCZ2jI+QXCEztGR8gXPIBEESDyEeyzH6gxuPn2ivIYNuNnu1I/dx83867Gd+Zd/O43/F+qui6J9WBWXX9UrZY/6NeOYewD/SWfmve7839z/qN2nExaP5imur+o0N/wCpCsYuWmRZPDf6JH5t3k48xgnHNjn7Ux4XY/dnF82r6B1qzKfiNw3+tWYeTpWP5X2h0VvZ/U9//Brpel/UXHrizqln2l/+grltQ/rv0tu/8CZ/wS6pCyManJr9K4FzDy0Oc2f62xzVYhy2MG5XL+X7rt8x8X5rJCsfDi0/RPCZH/aevg/wGpkdT6R0usUueyoViGY9QEj+SKq/oLn+o/W7KvBrwW/Z6zp6joNhHl+ZV/4Itw/VnoZ/7SgfBzx+R6Y/VfoZ/wC05Hwss/8ASi0MU+VhRMZzPiI8P+LxPOc1i+JZrEcmLFE/uyn7h88nA8K5znOLnEuc4kucTJJPLnEpl27vqn0Y8Vvb8Hu/78SoO+p/Sjw65vweP+/MKtjn8P8AWH0cqXwTm+8Jf4X/AKC8Wkux/wCZvTP9Lf8A5zP/AEkou+peD+bkXD47D/3xqP37D3P2LT8F5z92P+M8gun+pPOb/wBa/wDRyI76lU/m5bx8WA/xatDonQ/2Sbz6/rC/Z+btjZv/AJT/APSKPmeZxTwyjGVyNUKP7zY+H/Deaw81jyZIVCPFcuKB+aEo/vOqkkks16F//9f1VVepZPT8XCsv6k5jcNm31HWjcwS5ra9zYd/hCxWlnfWPD+3dBz8UN3Osos9Mfyw0vq/8FaxGIBkBL5SQD5Il8prXRru+sX1WwsajJOVj00ZTXux3gQHCs7LS3a38xyt/tzpP7SHSvtTPt51GPru+h6//AJ6/SLyapn7W6bVjsJ/yV03LyHDz9d13/nq6pX6Ln9Ryev8AVq27hV0oM3fuvfTRi2O/zKMtXTyUBepFX234uHE1Y8yTVRGtfgP1j39X1x+rF2WMOvqNTrnO2N52F3ADL9voP3fmbbPei5H1n6Bi35GNkZ1VV2I0vvrcTLQA13h7nfpGbWM9715bm0YjfqZh3NawZLszIZY8RvLQw+x352xv6FbI6djdU/xhWYfUqzbW9jH3VklsvbiUO9xYWv8A5xI8piFm5cMRMnbi/VEbKHMTNCo3Ixrt+sd7pf1r6jm/XCzpe6p3TdjrKXBjg8s9Oq6pxe5//C/6JR+sn18xacD1OgZdGRk13trua5rnD0y20+pXrV6rPUrr/TVOsrXOZFbKPrT16qkbGU4GWykDsGY1TK2j+q1qzHUYQ+pzLw1n239pOr3wPU9L0N3pz9P0d2x/7m9SR5fEZQlWlQHD0PF+lNYc+QRkL19ev93919c6Rk25nScLLuj1cjHqts2iBuexr37W6+3c5UG/XP6rvyvsjeo1G0u2g67CeNMjb6H/AIIh0X42P9R6bsprrMdnTGG1jSWuc30G7q2PbDmOf9HevNurRb0CrIx8PFwOnuyLWUUVvfdkl4Z+lddkX7n/AGdkNZs/Rf4P9F/NKDDy8ckpXYHFwxqqZsmaUIxIomuI2+qZX1l6FiZVuHk5tdWRjt321uJBa0NF3h/o3IeX9bPq7hVY9uTmsrbl1tvoEPL3VvE12+kxjrWMf/wjFxOTgY3U/wDGOcLNabce70zYySN2zDZa2XNLX/TYnwcLAP18zcPMqb9kopsrqqfqG11U0107fU3fzeL9Dd/XThy2KhZlftjNICuvSKPfmSaEfn9uN/8AdO39b/rhk4GBgZvQraL6cw2j1HNNgOwNgN2vr2ua/wBtjVu4P1k6Lm5h6fj5lVuawS6thMEtH6T0n/zduz870n2LzHrI6O36uYv7FsybMf7XeXvyw0WCz0MadnpNrb6ez0/+uLTdRXhf4wPSwKm0Nqpc6musQA44Njva0fvPTzy2M461EojJIGqJ4Jf5Rb78xPoYkwjX9+P6L21v1x+rNOYcK3qFTb2u2O52B3Ba+/b6DNrvp7rPYj5P1k6FiZdmFk5tdWTS0vsqcSC1oZ68nT/Re9eU9Ow7cj6t3udZg42EMitr8jJFnr+psbsqqdRXf+gex37n+mWji9Oxeo/XDp+BlkZOPZjY3quYXBtnp4TLWua8iu707HVs/wBHYgeTxAy9UqhGRl/gcP8ALhUOZyGqjH1GIH+E+h4f1m6FnZNeLi5jLMi1u9lUOa4t2+tu2WNb/gj6iN0zrfSurCw9NyWZIp2+oWTpunZMj87auH+tWPT9XfrL0/PxmeninDfRW0EmHVU2YbOfd7a78T6X7i3P8W2D9l+rTLj9LMtfbxrtb+rV/wDRo9T/AK4ocmDHHF7sTKpcPDf73q4/+iyQyyOQwIFxvir939F6pJJJVmd//9D1VJJJJThYP1K+r+B9o+zUvaMuh+LaDa901WR6jG7nez6P0kfpP1Y6N0irJqw6T6eYA3Iba51oc1oc0MLbS/2/pbFrJJ5y5Ddzkb317LRCAqojTweZo/xd/VinLbkiix7WODm0WWOdUCDLdzHe6xn8i19jFpV/VvpVfWndcax/2987n73FurRSf0W70/oNWokic2Q7zkdOHf8ARUMcBtEDW/q5LPqv0ZnVbur+k52XkBzbdz3OY4Pa2uxppcfS2uY391ZzP8XP1WaLB6FjhYQWza+WAT+iqeDv9P3fnueunSSGbKNpyGgG/wC7sg44HeI+xrN6dhjpo6WWbsMUjG9NxJmoN9HY530/5tYDP8XH1WFT63U2v3une61+4CC30muYW/o/cuoSQjlyRvhkY3qaKTCJq4g05Nf1Y6RX1dvWmsec5oAFhscRpV9k1r3bP5lA619TOhdayfteVW9mQQGvspeWF4bo31G+5jtrfbv2+psW6kkMuQESEjYHCDf6P7qjCBBBiKJv6uBf9R/q5fgUdPdjubj4xe5gZY9ri6wAW2W2Ndvte7b+erQ+rPSR1lvWwx/25kAP9R23Sv7L/Nbtn8ytVJL3cn78uo3/AH/m/wAZXBH90dP+bs8zb/i6+q9mSb/Rsaxx3Ox2WObVr/IHvYz+Qx+xaLfqx0dnWW9aZU5uawANLXuDABX9lDRQD6X8z7forVSRObId5yOnDv8AolAxwG0Rve3V4r69dK+sfWsqjBwcGt+JSW2MzS9rSHuD67WPDrN/os9lj9lL3vXW9OwmYGBjYNZ3MxqmVB0ROxoZuj+VCsJJSyylCMKAjDt+1UcYEpT6yUkkko17/9n/7TcgUGhvdG9zaG9wIDMuMAA4QklNBAQAAAAAAAccAgAAAgAAADhCSU0EJQAAAAAAEOjxXPMvwRihontnrcVk1bo4QklNA+oAAAAAGBA8P3htbCB2ZXJzaW9uPSIxLjAiIGVuY29kaW5nPSJVVEYtOCI/Pgo8IURPQ1RZUEUgcGxpc3QgUFVCTElDICItLy9BcHBsZS8vRFREIFBMSVNUIDEuMC8vRU4iICJodHRwOi8vd3d3LmFwcGxlLmNvbS9EVERzL1Byb3BlcnR5TGlzdC0xLjAuZHRkIj4KPHBsaXN0IHZlcnNpb249IjEuMCI+CjxkaWN0PgoJPGtleT5jb20uYXBwbGUucHJpbnQuUGFnZUZvcm1hdC5QTUhvcml6b250YWxSZXM8L2tleT4KCTxkaWN0PgoJCTxrZXk+Y29tLmFwcGxlLnByaW50LnRpY2tldC5jcmVhdG9yPC9rZXk+CgkJPHN0cmluZz5jb20uYXBwbGUuam9idGlja2V0PC9zdHJpbmc+CgkJPGtleT5jb20uYXBwbGUucHJpbnQudGlja2V0Lml0ZW1BcnJheTwva2V5PgoJCTxhcnJheT4KCQkJPGRpY3Q+CgkJCQk8a2V5PmNvbS5hcHBsZS5wcmludC5QYWdlRm9ybWF0LlBNSG9yaXpvbnRhbFJlczwva2V5PgoJCQkJPHJlYWw+NzI8L3JlYWw+CgkJCQk8a2V5PmNvbS5hcHBsZS5wcmludC50aWNrZXQuc3RhdGVGbGFnPC9rZXk+CgkJCQk8aW50ZWdlcj4wPC9pbnRlZ2VyPgoJCQk8L2RpY3Q+CgkJPC9hcnJheT4KCTwvZGljdD4KCTxrZXk+Y29tLmFwcGxlLnByaW50LlBhZ2VGb3JtYXQuUE1PcmllbnRhdGlvbjwva2V5PgoJPGRpY3Q+CgkJPGtleT5jb20uYXBwbGUucHJpbnQudGlja2V0LmNyZWF0b3I8L2tleT4KCQk8c3RyaW5nPmNvbS5hcHBsZS5qb2J0aWNrZXQ8L3N0cmluZz4KCQk8a2V5PmNvbS5hcHBsZS5wcmludC50aWNrZXQuaXRlbUFycmF5PC9rZXk+CgkJPGFycmF5PgoJCQk8ZGljdD4KCQkJCTxrZXk+Y29tLmFwcGxlLnByaW50LlBhZ2VGb3JtYXQuUE1PcmllbnRhdGlvbjwva2V5PgoJCQkJPGludGVnZXI+MTwvaW50ZWdlcj4KCQkJCTxrZXk+Y29tLmFwcGxlLnByaW50LnRpY2tldC5zdGF0ZUZsYWc8L2tleT4KCQkJCTxpbnRlZ2VyPjA8L2ludGVnZXI+CgkJCTwvZGljdD4KCQk8L2FycmF5PgoJPC9kaWN0PgoJPGtleT5jb20uYXBwbGUucHJpbnQuUGFnZUZvcm1hdC5QTVNjYWxpbmc8L2tleT4KCTxkaWN0PgoJCTxrZXk+Y29tLmFwcGxlLnByaW50LnRpY2tldC5jcmVhdG9yPC9rZXk+CgkJPHN0cmluZz5jb20uYXBwbGUuam9idGlja2V0PC9zdHJpbmc+CgkJPGtleT5jb20uYXBwbGUucHJpbnQudGlja2V0Lml0ZW1BcnJheTwva2V5PgoJCTxhcnJheT4KCQkJPGRpY3Q+CgkJCQk8a2V5PmNvbS5hcHBsZS5wcmludC5QYWdlRm9ybWF0LlBNU2NhbGluZzwva2V5PgoJCQkJPHJlYWw+MTwvcmVhbD4KCQkJCTxrZXk+Y29tLmFwcGxlLnByaW50LnRpY2tldC5zdGF0ZUZsYWc8L2tleT4KCQkJCTxpbnRlZ2VyPjA8L2ludGVnZXI+CgkJCTwvZGljdD4KCQk8L2FycmF5PgoJPC9kaWN0PgoJPGtleT5jb20uYXBwbGUucHJpbnQuUGFnZUZvcm1hdC5QTVZlcnRpY2FsUmVzPC9rZXk+Cgk8ZGljdD4KCQk8a2V5PmNvbS5hcHBsZS5wcmludC50aWNrZXQuY3JlYXRvcjwva2V5PgoJCTxzdHJpbmc+Y29tLmFwcGxlLmpvYnRpY2tldDwvc3RyaW5nPgoJCTxrZXk+Y29tLmFwcGxlLnByaW50LnRpY2tldC5pdGVtQXJyYXk8L2tleT4KCQk8YXJyYXk+CgkJCTxkaWN0PgoJCQkJPGtleT5jb20uYXBwbGUucHJpbnQuUGFnZUZvcm1hdC5QTVZlcnRpY2FsUmVzPC9rZXk+CgkJCQk8cmVhbD43MjwvcmVhbD4KCQkJCTxrZXk+Y29tLmFwcGxlLnByaW50LnRpY2tldC5zdGF0ZUZsYWc8L2tleT4KCQkJCTxpbnRlZ2VyPjA8L2ludGVnZXI+CgkJCTwvZGljdD4KCQk8L2FycmF5PgoJPC9kaWN0PgoJPGtleT5jb20uYXBwbGUucHJpbnQuUGFnZUZvcm1hdC5QTVZlcnRpY2FsU2NhbGluZzwva2V5PgoJPGRpY3Q+CgkJPGtleT5jb20uYXBwbGUucHJpbnQudGlja2V0LmNyZWF0b3I8L2tleT4KCQk8c3RyaW5nPmNvbS5hcHBsZS5qb2J0aWNrZXQ8L3N0cmluZz4KCQk8a2V5PmNvbS5hcHBsZS5wcmludC50aWNrZXQuaXRlbUFycmF5PC9rZXk+CgkJPGFycmF5PgoJCQk8ZGljdD4KCQkJCTxrZXk+Y29tLmFwcGxlLnByaW50LlBhZ2VGb3JtYXQuUE1WZXJ0aWNhbFNjYWxpbmc8L2tleT4KCQkJCTxyZWFsPjE8L3JlYWw+CgkJCQk8a2V5PmNvbS5hcHBsZS5wcmludC50aWNrZXQuc3RhdGVGbGFnPC9rZXk+CgkJCQk8aW50ZWdlcj4wPC9pbnRlZ2VyPgoJCQk8L2RpY3Q+CgkJPC9hcnJheT4KCTwvZGljdD4KCTxrZXk+Y29tLmFwcGxlLnByaW50LnN1YlRpY2tldC5wYXBlcl9pbmZvX3RpY2tldDwva2V5PgoJPGRpY3Q+CgkJPGtleT5QTVBQRFBhcGVyQ29kZU5hbWU8L2tleT4KCQk8ZGljdD4KCQkJPGtleT5jb20uYXBwbGUucHJpbnQudGlja2V0LmNyZWF0b3I8L2tleT4KCQkJPHN0cmluZz5jb20uYXBwbGUuam9idGlja2V0PC9zdHJpbmc+CgkJCTxrZXk+Y29tLmFwcGxlLnByaW50LnRpY2tldC5pdGVtQXJyYXk8L2tleT4KCQkJPGFycmF5PgoJCQkJPGRpY3Q+CgkJCQkJPGtleT5QTVBQRFBhcGVyQ29kZU5hbWU8L2tleT4KCQkJCQk8c3RyaW5nPkxldHRlcjwvc3RyaW5nPgoJCQkJCTxrZXk+Y29tLmFwcGxlLnByaW50LnRpY2tldC5zdGF0ZUZsYWc8L2tleT4KCQkJCQk8aW50ZWdlcj4wPC9pbnRlZ2VyPgoJCQkJPC9kaWN0PgoJCQk8L2FycmF5PgoJCTwvZGljdD4KCQk8a2V5PlBNVGlvZ2FQYXBlck5hbWU8L2tleT4KCQk8ZGljdD4KCQkJPGtleT5jb20uYXBwbGUucHJpbnQudGlja2V0LmNyZWF0b3I8L2tleT4KCQkJPHN0cmluZz5jb20uYXBwbGUuam9idGlja2V0PC9zdHJpbmc+CgkJCTxrZXk+Y29tLmFwcGxlLnByaW50LnRpY2tldC5pdGVtQXJyYXk8L2tleT4KCQkJPGFycmF5PgoJCQkJPGRpY3Q+CgkJCQkJPGtleT5QTVRpb2dhUGFwZXJOYW1lPC9rZXk+CgkJCQkJPHN0cmluZz5uYS1sZXR0ZXI8L3N0cmluZz4KCQkJCQk8a2V5PmNvbS5hcHBsZS5wcmludC50aWNrZXQuc3RhdGVGbGFnPC9rZXk+CgkJCQkJPGludGVnZXI+MDwvaW50ZWdlcj4KCQkJCTwvZGljdD4KCQkJPC9hcnJheT4KCQk8L2RpY3Q+CgkJPGtleT5jb20uYXBwbGUucHJpbnQuUGFnZUZvcm1hdC5QTUFkanVzdGVkUGFnZV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WdlRm9ybWF0LlBNQWRqdXN0ZWRQYXBlcl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wZXJSZWN0PC9rZXk+CgkJCQkJPGFycmF5PgoJCQkJCQk8cmVhbD4tMTg8L3JlYWw+CgkJCQkJCTxyZWFsPi0xODwvcmVhbD4KCQkJCQkJPHJlYWw+Nzc0PC9yZWFsPgoJCQkJCQk8cmVhbD41OTQ8L3JlYWw+CgkJCQkJPC9hcnJheT4KCQkJCQk8a2V5PmNvbS5hcHBsZS5wcmludC50aWNrZXQuc3RhdGVGbGFnPC9rZXk+CgkJCQkJPGludGVnZXI+MDwvaW50ZWdlcj4KCQkJCTwvZGljdD4KCQkJPC9hcnJheT4KCQk8L2RpY3Q+CgkJPGtleT5jb20uYXBwbGUucHJpbnQuUGFwZXJJbmZv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QTVBhcGVyTmFtZTwva2V5PgoJCQkJCTxzdHJpbmc+bmEtbGV0dGVyPC9zdHJpbmc+CgkJCQkJPGtleT5jb20uYXBwbGUucHJpbnQudGlja2V0LnN0YXRlRmxhZzwva2V5PgoJCQkJCTxpbnRlZ2VyPjA8L2ludGVnZXI+CgkJCQk8L2RpY3Q+CgkJCTwvYXJyYXk+CgkJPC9kaWN0PgoJCTxrZXk+Y29tLmFwcGxlLnByaW50LlBhcGVySW5mby5QTVVuYWRqdXN0ZWRQYWdlUmVjdDwva2V5PgoJCTxkaWN0PgoJCQk8a2V5PmNvbS5hcHBsZS5wcmludC50aWNrZXQuY3JlYXRvcjwva2V5PgoJCQk8c3RyaW5nPmNvbS5hcHBsZS5qb2J0aWNrZXQ8L3N0cmluZz4KCQkJPGtleT5jb20uYXBwbGUucHJpbnQudGlja2V0Lml0ZW1BcnJheTwva2V5PgoJCQk8YXJyYXk+CgkJCQk8ZGljdD4KCQkJCQk8a2V5PmNvbS5hcHBsZS5wcmludC5QYXBlckluZm8uUE1Vbm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XBlckluZm8uUE1VbmFkanVzdGVkUGFwZXJSZWN0PC9rZXk+CgkJPGRpY3Q+CgkJCTxrZXk+Y29tLmFwcGxlLnByaW50LnRpY2tldC5jcmVhdG9yPC9rZXk+CgkJCTxzdHJpbmc+Y29tLmFwcGxlLmpvYnRpY2tldDwvc3RyaW5nPgoJCQk8a2V5PmNvbS5hcHBsZS5wcmludC50aWNrZXQuaXRlbUFycmF5PC9rZXk+CgkJCTxhcnJheT4KCQkJCTxkaWN0PgoJCQkJCTxrZXk+Y29tLmFwcGxlLnByaW50LlBhcGVySW5mby5QTVVuYWRqdXN0ZWRQYXBlclJlY3Q8L2tleT4KCQkJCQk8YXJyYXk+CgkJCQkJCTxyZWFsPi0xODwvcmVhbD4KCQkJCQkJPHJlYWw+LTE4PC9yZWFsPgoJCQkJCQk8cmVhbD43NzQ8L3JlYWw+CgkJCQkJCTxyZWFsPjU5NDwvcmVhbD4KCQkJCQk8L2FycmF5PgoJCQkJCTxrZXk+Y29tLmFwcGxlLnByaW50LnRpY2tldC5zdGF0ZUZsYWc8L2tleT4KCQkJCQk8aW50ZWdlcj4wPC9pbnRlZ2VyPgoJCQkJPC9kaWN0PgoJCQk8L2FycmF5PgoJCTwvZGljdD4KCQk8a2V5PmNvbS5hcHBsZS5wcmludC5QYXBlckluZm8ucHBk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wcGQuUE1QYXBlck5hbWU8L2tleT4KCQkJCQk8c3RyaW5nPlVTIExldHRlcjwvc3RyaW5nPgoJCQkJCTxrZXk+Y29tLmFwcGxlLnByaW50LnRpY2tldC5zdGF0ZUZsYWc8L2tleT4KCQkJCQk8aW50ZWdlcj4wPC9pbnRlZ2VyPgoJCQkJPC9kaWN0PgoJCQk8L2FycmF5PgoJCTwvZGljdD4KCQk8a2V5PmNvbS5hcHBsZS5wcmludC50aWNrZXQuQVBJVmVyc2lvbjwva2V5PgoJCTxzdHJpbmc+MDAuMjA8L3N0cmluZz4KCQk8a2V5PmNvbS5hcHBsZS5wcmludC50aWNrZXQudHlwZTwva2V5PgoJCTxzdHJpbmc+Y29tLmFwcGxlLnByaW50LlBhcGVySW5mb1RpY2tldDwvc3RyaW5nPgoJPC9kaWN0PgoJPGtleT5jb20uYXBwbGUucHJpbnQudGlja2V0LkFQSVZlcnNpb248L2tleT4KCTxzdHJpbmc+MDAuMjA8L3N0cmluZz4KCTxrZXk+Y29tLmFwcGxlLnByaW50LnRpY2tldC50eXBlPC9rZXk+Cgk8c3RyaW5nPmNvbS5hcHBsZS5wcmludC5QYWdlRm9ybWF0VGlja2V0PC9zdHJpbmc+CjwvZGljdD4KPC9wbGlzdD4KOEJJTQPtAAAAAAAQAMgAAAABAAIAyAAAAAEAAjhCSU0EJgAAAAAADgAAAAAAAAAAAAA/gAAAOEJJTQQNAAAAAAAEAAAAHjhCSU0EGQAAAAAABAAAAB44QklNA/MAAAAAAAkAAAAAAAAAAAEAOEJJTQQKAAAAAAABAAA4QklNJxAAAAAAAAoAAQAAAAAAAAACOEJJTQP1AAAAAABIAC9mZgABAGxmZgAGAAAAAAABAC9mZgABAKGZmgAGAAAAAAABADIAAAABAFoAAAAGAAAAAAABADUAAAABAC0AAAAGAAAAAAABOEJJTQP4AAAAAABwAAD/////////////////////////////A+gAAAAA/////////////////////////////wPoAAAAAP////////////////////////////8D6AAAAAD/////////////////////////////A+gAADhCSU0EAAAAAAAAAgAAOEJJTQQCAAAAAAACAAA4QklNBDAAAAAAAAEBADhCSU0ELQAAAAAABgABAAAAAjhCSU0ECAAAAAAAEAAAAAEAAAJAAAACQAAAAAA4QklNBB4AAAAAAAQAAAAAOEJJTQQaAAAAAANFAAAABgAAAAAAAAAAAAAD9gAAA9EAAAAIAFcAQQAxAF8ANgBjAG8AbAAAAAEAAAAAAAAAAAAAAAAAAAAAAAAAAQAAAAAAAAAAAAAD0QAAA/YAAAAAAAAAAAAAAAAAAAAAAQAAAAAAAAAAAAAAAAAAAAAAAAAQAAAAAQAAAAAAAG51bGwAAAACAAAABmJvdW5kc09iamMAAAABAAAAAAAAUmN0MQAAAAQAAAAAVG9wIGxvbmcAAAAAAAAAAExlZnRsb25nAAAAAAAAAABCdG9tbG9uZwAAA/YAAAAAUmdodGxvbmcAAAPRAAAABnNsaWNlc1ZsTHMAAAABT2JqYwAAAAEAAAAAAAVzbGljZQAAABIAAAAHc2xpY2VJRGxvbmcAAAAAAAAAB2dyb3VwSURsb25nAAAAAAAAAAZvcmlnaW5lbnVtAAAADEVTbGljZU9yaWdpbgAAAA1hdXRvR2VuZXJhdGVkAAAAAFR5cGVlbnVtAAAACkVTbGljZVR5cGUAAAAASW1nIAAAAAZib3VuZHNPYmpjAAAAAQAAAAAAAFJjdDEAAAAEAAAAAFRvcCBsb25nAAAAAAAAAABMZWZ0bG9uZwAAAAAAAAAAQnRvbWxvbmcAAAP2AAAAAFJnaHRsb25nAAAD0QAAAAN1cmxURVhUAAAAAQAAAAAAAG51bGxURVhUAAAAAQAAAAAAAE1zZ2VURVhUAAAAAQAAAAAABmFsdFRhZ1RFWFQAAAABAAAAAAAOY2VsbFRleHRJc0hUTUxib29sAQAAAAhjZWxsVGV4dFRFWFQAAAABAAAAAAAJaG9yekFsaWduZW51bQAAAA9FU2xpY2VIb3J6QWxpZ24AAAAHZGVmYXVsdAAAAAl2ZXJ0QWxpZ25lbnVtAAAAD0VTbGljZVZlcnRBbGlnbgAAAAdkZWZhdWx0AAAAC2JnQ29sb3JUeXBlZW51bQAAABFFU2xpY2VCR0NvbG9yVHlwZQAAAABOb25lAAAACXRvcE91dHNldGxvbmcAAAAAAAAACmxlZnRPdXRzZXRsb25nAAAAAAAAAAxib3R0b21PdXRzZXRsb25nAAAAAAAAAAtyaWdodE91dHNldGxvbmcAAAAAADhCSU0EKAAAAAAADAAAAAE/8AAAAAAAADhCSU0EFAAAAAAABAAAAAI4QklNBAwAAAAAGQAAAAABAAAAmgAAAKAAAAHQAAEiAAAAGOQAGAAB/9j/4AAQSkZJRgABAgAASABIAAD/7QAMQWRvYmVfQ00AAf/uAA5BZG9iZQBkgAAAAAH/2wCEAAwICAgJCAwJCQwRCwoLERUPDAwPFRgTExUTExgRDAwMDAwMEQwMDAwMDAwMDAwMDAwMDAwMDAwMDAwMDAwMDAwBDQsLDQ4NEA4OEBQODg4UFA4ODg4UEQwMDAwMEREMDAwMDAwRDAwMDAwMDAwMDAwMDAwMDAwMDAwMDAwMDAwMDP/AABEIAKAAmgMBIgACEQEDEQH/3QAEAAr/xAE/AAABBQEBAQEBAQAAAAAAAAADAAECBAUGBwgJCgsBAAEFAQEBAQEBAAAAAAAAAAEAAgMEBQYHCAkKCxAAAQQBAwIEAgUHBggFAwwzAQACEQMEIRIxBUFRYRMicYEyBhSRobFCIyQVUsFiMzRygtFDByWSU/Dh8WNzNRaisoMmRJNUZEXCo3Q2F9JV4mXys4TD03Xj80YnlKSFtJXE1OT0pbXF1eX1VmZ2hpamtsbW5vY3R1dnd4eXp7fH1+f3EQACAgECBAQDBAUGBwcGBTUBAAIRAyExEgRBUWFxIhMFMoGRFKGxQiPBUtHwMyRi4XKCkkNTFWNzNPElBhaisoMHJjXC0kSTVKMXZEVVNnRl4vKzhMPTdePzRpSkhbSVxNTk9KW1xdXl9VZmdoaWprbG1ub2JzdHV2d3h5ent8f/2gAMAwEAAhEDEQA/APVUkkklKSSSSUpJJJJSkkkklKSXNdc+tD6MgY3TS1z6nfp7XDc2Rzjt/wDRtn+D/wCM/m7mF1uzqNJswtnqsA9bFsn1G+bHBzW3V/uP/wDRn6NNyyOOHGYykBuIDil/itk8nmEI5COGMu/6P7vH+7xOyksf9s5QJDq2SNCPcCD81Idbt70tPwcf/IqiPi/J9ZyHnCaPumbsD9Q6ySyv22e9H/T/APMFIdbb3pd8nApw+K8kf8r/AMzJ/wB4j7rm/d/GLppLOHWqO9Vg/wA0/wDfk/7axf3LB8h/5JPHxHlP89H8Vv3fL+4XQSVEdYwzzvHxaf4K1RfXkV+pUSWyRqCOPipcXNYMp4ceSM5b8MT6vsWyxTiLlEgeISJJJKZY/wD/0PVVR65ZZX0TqFlTjXYzFucx7SQ5rhW8tc1w+i5qvKj10T0TqA8cW7/z29Oh80fMLZ/KfIvjw6/1+B/lPM4/09n/AJJS/wCcHX//ACzy/wDt9/8A5JZ7foj4BOt3gh+6PscX3J/vH7W+PrD9YB/3p5f/AG8//wAkn/5xfWD/AMs8v/t5/wDes9aXQOgZ/Xs37NiDZWyDkZLhLKmn/wA+XO/wVP8A6L96EhjiDKQiANzS6JySIjEkk+Ld6LkfXDreaMTC6jlSIN1zrX7Kmn8+0z/23X9O3/tx66zqPVH9Owx0bCy7sq5kjLz7nl9hcfp1VO/Mf/xf9H/m2fp/5qOZl4PQ8L9hdC9myRlZQMvLzpZ+lH08p/8Ahbf+038zT/3XwgAAABAHAWZmyjIdIiMBsK1l/Wk9V8K+F8AGbPcpHWMZf9KlAAAACAOAp03XY9zL6Hmq6syx7eR/5JrvzmKKSjds66HW97ex6d1DD67V6dwFHUK2+4N7j/SVT/OVf8G7+Z/8FsFk412M/ZaND9F44K5Rj7KrG21ONdlZ3Me3QtI7hdr0Xq9HWcZ2PktaMqsfpa+A4cevT+dt/wDPL/8Aray/iHwvHnBnCoZf3ukv9p/37mcxhly/rhcsH6UP0sX93+o0ElYzMR2LbtJ3MdrW7xH7rv5TVXXMZMc8c5QmOGUTRCYyEgJA2CpJJJMSpbvShGDX5lx/6TlhLf6c3bhUjxaD9/uWr8EH9Jme2M/jODV50/qwP637JNlJJJdE57//0fVVT6yJ6RnDxx7f+ocriq9VE9MzB40WD/oORj8w8wiXynyL4Wz6DfgFJRr+g34D8i3vqv8AVTL+sGRvJdR06p0X5I5cRzRjT9K39+z6FH/Gfo1vTnGETKRoBxYwlOXDEWUf1a+rGb9YMktrmnDqMZGURoO/o0z/ADmRt/7Z/nLf8HXb2nUM/D6NiDofQmikVyL72mS0n6YFn5+U/wDwt3+C/wCN/mS9W6tjdLxm9E6I0UNpGyx9fFY/Orrd+dkv/wALb+Z/x65oAAQOAsvNmlmNnSA+WP8A3UnqvhPwmOOIy5RZOsYn9L+tL+p+7FQAAgaAJJJ1G7ikkkklKU6L7se6vIx3bLqjuY7z/dd/Ie32vQ06SiARR1B0e+ZbX1fpLMioQbG72t5LbGy11f8Anh9SyAZE+KN9Srt2Hk0H/BW7h8Htb/39r0suv0sq2vgBxI+DveP+qXO/HcAEseYDf9XL/p4/+7cfHH282XCNonih/dl/KCFJJJYbOo6Aro8UbcakeDGj8Aubd9E/BdQ0bWhvgIWz8Cj680u0YD/G4v8AvWnzx9MB4ldJJJbzRf/S9VVfqAnAyR402f8AUuVhRsrZbW6uwbmPBa5viCIcEQaIKDsXyf6m/U6/roZl5W6npbIBeNHXEfSroP5tTf8ADZH/AFqn9J6j6Oy611qjp9A6P0gNp9JvpvfWAG1N/wBFVH+G/wDPX/GqfXuu14NY6X0vbW+tore6sANpaBtbTS1vt9Xb/wBsLnaumdQsxRl041lmOSQHsG4mPpO2fzr2/wDCbVZy5ZZpcUtI/oQdD4Z8Nx4ojLmoWfQJ6e5LoZf9xjawAAgJJAgyByNCO4PmnTHcUkkkkpSSSSSlJJkpb4hJT031IPvzh5Un/wA/K/1dm3MDv32A/MEhUPqRBdnEGf5ofd6p/wC/LW6zW5zqXNaXaOBgE/u+CyvjUOLlpmrMZQl+PB/3bj5jXxCfiAP/ABqLlpKXp2fuP/zT/cjYeP62S2qxrgxwdJgiNNNVzUMU5zjADWZERfeTLKQAJOwFoA3c5rf3iB95XTrFd02+jJqI/SVeoz3gagSPptW0t34PgyYffGSJhK4jX+rxbfvfM0ubnGfAYmxqpJJJazUf/9P1VVs3JxKayzJyW4vqghr3PbW7j3Gtz/zmyrKq9R6bh9TxXYuZWLK3ag8Oa4fRsrd+ZY1A3Wm/ivx8HHHjJEb9Rj8304nBbgfUkPbV9qqsfY4AN+1Fxc5x77bfz3LpmtaxoYwBrWgBrQIAA4AC80630HK6Pbsu/S4tp205AGjv+Cub/g7v+hb/AIL8+uuzg/W3rGFhfZGFl23Sq67c5zGx/N6Ob6u3/Bue7/txVxzRBMcgqnYz/Dp58cMmHOc4P+dlpr+lH93+vB7jO6V03O92XQx7h/hPovAH/Cs22f8ASWFaz6h02Gp9tW8c7bbXgeW5j3MXJ5vUuo9QP67k2XtP+DJiv/tmvZV/0FWGggaBNlzkv0BXmzYPheSEanzOQf1MMjCMfrL/ALx7Zv8AzCPFtH9qx/8A396Kxn1GPFmH87R/3564VMh98ydh+LKfhn/lTn+s30FtX1L7OwD/ANcrP/fkVlH1SP0W4B/7aK85geCbYz90fcl98n2/FYfhRP8A4Jy/bb6a3E+rrvo04Z+Daj/BGb0/o5+hjY3yYz+5eV+lX+437gl6VX7jfuCP3yX7v/OWH4Of/FM/rG//AFI+uU4+PQCKKmVB2p2NDZ+O1EXl3QKGv67gNa0A+uHafyA6z/vi7D6xdezen5LcXGDAH1B5scC5wJc9vtE7PzFa5Uy5gkRFHxLi/GIY/hwEsmQ5BIcV8NS34Y/pSehTAgiRqDwV5zldS6hmSMnIfY08smGf9ts21/8ARV531n6i3FqxcbbjsqrbXuA3PO1oZO5/sbu/qK8fh+ShUgSd/wB2LhR+O4CZcUJRiB6es5/4Pyx/x3tb8ijHZ6l9jamD855DR/0kDB6ph9QdaMRxsFO0OfBAO6fo7o/dXntt1t7/AFL3uts/feS4/e5dN9Sfo5nxr/JYll5MY8UpmRlIV4R3Ry3xeXMc1DFGAhjlxXZ4p+mEpPTpJJKk7D//1PVUkkklPOO69iXZWX0rq9bDiG11TbSPZtBjbkD8za7/AA//AJ7/AJxc99YPq3d0k/aaCb+nOOlnLq5+i2/96v8A0eR/29/wscx+/NyX/v32n73uVzpXXL+nt+z2t+0YLtH0GCWg/S9Hd7dv/AP/AEf/ABazvdE7jk7+mfWP9796K34d8YycrkIl68Uj6o/y/wCm84mW91j6v0DHPVOiH18AybaGyX0x9LY36fpN/Pp/ncf/AIr+ZwQQRIMg6ghMlExNH6HofJ7Pl+YxcxjGTFLiiftj/VkpJJJNZVJJJJKUkkkkp2vqfSbfrBQ4cUsttP8Am+h/6PWj9cf+Va/Khv8A1dqf6g4hN2ZmkaNDaGHzP6a7/wBEIP1rs39Ze3/RsY38PU/9GLa+Dx9V9xKX/cvD/wDHPKCDH9048f19WX/unHSSSW48KpdR9Sf+1v8A1r/0YuXXUfUn/tb/ANa/9Gqvzn8xP/B/6UW/8I/3di/w/wD0nN6hJJJY71r/AP/V9VSSQsl/p49tn7jHO+4SkVF84Dt0u/eJd953JJq9K2/AfkTrHcZsYOfl9Pu9bFftcY3sOrHgfm2N/wC//TYjZ3TMTqzH53RmelltG/L6bpr+9ficNd7v+3f+ByP52ipMe+t7bK3Guxhlj2mHA/ySnxnQ4TrHt28YtzkPiGbk8gnjNx/Txn5Zhy/9xB0II5BSW9k10dah0MxusHQP+jTlfusf/oMz9x/+E/8APGG9lldjqrWOrtrO19bhDmn91wRI6jUd3uOR5/DzmLjxHUfPjPz4z/L9JikkkmttSlXXbdaymlhsutO2utvLnH80Kz03pWf1W014VW9rTD7ne2pn9ez97/g699i7zoX1cw+jtLwfXy3iH5DhBj/R1M93pV/9X/hHqXFhlM9o/vfwafOc/i5YEE8eX9HGP/Un7kU/QuljpXTKsQkOtEvue3h1jjufH8lv0Gf8GuM6zkfaOq5VoMg2FrSO4Z+ib/1C6zr3XKun0OpqcHZrxDGjXZP+Fs/75++uGXQ/DsJgDOqFcMPJ84/4wc57sxj4uKfEcuX++flH/SUkkktBwFLqPqTzm/8AWv8A0auXXT/UnnN/61/6NVfnP5if+D/0ot/4R/u7F/h/+k5vUpJJLHetf//W9VVPq7tnSsx3hRZ/1DlcWb9Y37OiZZ8WBv8AnOaz/vybkNQke0StyGoSPaJeFAgR4JJjZX+8PvCmxlln82x9n9Rrnf8AUhZLkMUlZb0zqb/o4d5+Nbm/9WGo7Pq/1t4kYjgP5T6x/wCjE4QmdoyPkFwhM7RkfIFzyARBEg8hHssx+oMbj59oryGDbjZ7tSP3cfN/OuxnfmXfzuN/xfqrouifVgVl1/VK2WP+jXjmHsA/0ln5r3u/N/c/6jdpxMWj+Yprq/qNDf8AqQrGLlpkWTw3+iR+bd5OPMYJxzY5+1MeF2P3ZxfNq+gdasyn4jcN/rVmHk6Vj+V9odFb2f1Pf/wa6Xpf1Fx64s6pZ9pf/oK5bUP679Lbv/Amf8EuqQsjGpya/SuBcw8tDnNn+tsc1WIctjBuVy/l+67fMfF+ayQrHw4tP0TwmR/2nr4P8BqZHU+kdLrFLnsqFYhmPUBI/kiqv6C5/qP1uyrwa8Fv2es6eo6DYR5fmVf+CLcP1Z6Gf+0oHwc8fkemP1X6Gf8AtOR8LLP/AEotDFPlYUTGcz4iPD/i8TznNYviWaxHJixRP7sp+4fPJwPCuc5zi5xLnOJLnEySTy5xKZdu76p9GPFb2/B7v+/EqDvqf0o8Oub8Hj/vzCrY5/D/AFh9HKl8E5vvCX+F/wCgvFpLsf8Amb0z/S3/AOcz/wBJKLvqXg/m5Fw+Ow/98aj9+w9z9i0/Bec/dj/jPILp/qTzm/8AWv8A0ciO+pVP5uW8fFgP8WrQ6J0P9km8+v6wv2fm7Y2b/wCU/wD0ij5nmcU8MoxlcjVCj+82Ph/w3msPNY8mSFQjxXLigfmhKP7zqpJJLNehf//X9VVXqWT0/FwrL+pOY3DZt9R1o3MEua2vc2Hf4QsVpZ31jw/t3Qc/FDdzrKLPTH8sNL6v/BWsRiAZAS+UkA+SJfKa10a7vrF9VsLGoyTlY9NGU17sd4EBwrOy0t2t/Mcrf7c6T+0h0r7Uz7edRj67voev/wCev0i8mqZ+1um1Y7Cf8ldNy8hw8/Xdd/56uqV+i5/Ucnr/AFatu4VdKDN37r300Ytjv8yjLV08lAXqRV9t+LhxNWPMk1URrX4D9Y9/V9cfqxdljDr6jU65ztjedhdwAy/b6D935m2z3ouR9Z+gYt+RjZGdVVdiNL763Ey0ANd4e536Rm1jPe9eW5tGI36mYdzWsGS7MyGWPEby0MPsd+dsb+hWyOnY3VP8YVmH1Ks21vYx91ZJbL24lDvcWFr/AOcSPKYhZuXDETJ24v1RGyhzEzQqNyMa7frHe6X9a+o5v1ws6Xuqd03Y6ylwY4PLPTquqcXuf/wv+iUfrJ9fMWnA9ToGXRkZNd7a7mua5w9MttPqV61eqz1K6/01TrK1zmRWyj609eqpGxlOBlspA7BmNUyto/qtasx1GEPqcy8NZ9t/aTq98D1PS9Dd6c/T9Hdsf+5vUkeXxGUJVpUBw9DxfpTWHPkEZC9fXr/d/dfXOkZNuZ0nCy7o9XIx6rbNogbnsa9+1uvt3OVBv1z+q78r7I3qNRtLtoOuwnjTI2+h/wCCIdF+Nj/Uem7Ka6zHZ0xhtY0lrnN9Bu6tj2w5jn/R3rzbq0W9AqyMfDxcDp7si1lFFb33ZJeGfpXXZF+5/wBnZDWbP0X+D/RfzSgw8vHJKV2BxcMaqmbJmlCMSKJriNvqmV9ZehYmVbh5ObXVkY7d9tbiQWtDRd4f6NyHl/Wz6u4VWPbk5rK25dbb6BDy91bxNdvpMY61jH/8IxcTk4GN1P8AxjnCzWm3Hu9M2Mkjdsw2WtlzS1/02J8HCwD9fM3DzKm/ZKKbK6qn6htdVNNdO31N383i/Q3f104ctioWZX7YzSArr0ij35kmhH5/bjf/AHTt/W/64ZOBgYGb0K2i+nMNo9RzTYDsDYDdr69rmv8AbY1buD9ZOi5uYen4+ZVbmsEurYTBLR+k9J/83bs/O9J9i8x6yOjt+rmL+xbMmzH+13l78sNFgs9DGnZ6Ta2+ns9P/ri03UV4X+MD0sCptDaqXOprrEAOODY72tH7z088tjOOtRKIySBqieCX+UW+/MT6GJMI1/fj+i9tb9cfqzTmHCt6hU29rtjudgdwWvv2+gza76e6z2I+T9ZOhYmXZhZObXVk0tL7KnEgtaGevJ0/0XvXlPTsO3I+rd7nWYONhDIra/IyRZ6/qbG7KqnUV3/oHsd+5/plo4vTsXqP1w6fgZZGTj2Y2N6rmFwbZ6eEy1rmvIru9Ox1bP8AR2IHk8QMvVKoRkZf4HD/AC4VDmchqox9RiB/hPoeH9ZuhZ2TXi4uYyzItbvZVDmuLdvrbtljW/4I+ojdM630rqwsPTclmSKdvqFk6bp2TI/O2rh/rVj0/V36y9Pz8Znp4pw30VtBJh1VNmGzn3e2u/E+l+4tz/Ftg/Zfq0y4/SzLX28a7W/q1f8A0aPU/wCuKHJgxxxe7EyqXDw3+96uP/oskMsjkMCBcb4q/d/ReqSSSVZnf//Q9VSSSSU4WD9Svq/gfaPs1L2jLofi2g2vdNVkeoxu53s+j9JH6T9WOjdIqyasOk+nmANyG2udaHNaHNDC20v9v6WxaySecuQ3c5G99ey0QgKqI08HmaP8Xf1Ypy25Iose1jg5tFljnVAgy3cx3usZ/ItfYxaVf1b6VX1p3XGsf9vfO5+9xbq0Un9Fu9P6DVqJInNkO85HTh3/AEVDHAbRA1v6uSz6r9GZ1W7q/pOdl5Ac23c9zmOD2trsaaXH0trmN/dWcz/Fz9VmiwehY4WEFs2vlgE/oqng7/T9357nrp0khmyjachoBv8Au7IOOB3iPsazenYY6aOllm7DFIxvTcSZqDfR2Od9P+bWAz/Fx9VhU+t1Nr97p3utfuAgt9JrmFv6P3LqEkI5ckb4ZGN6mikwiauINOTX9WOkV9Xb1prHnOaABYbHEaVfZNa92z+ZQOtfUzoXWsn7XlVvZkEBr7KXlheG6N9RvuY7a3279vqbFupJDLkBEhI2Bwg3+j+6owgQQYiib+rgX/Uf6uX4FHT3Y7m4+MXuYGWPa4usAFtltjXb7Xu2/nq0Pqz0kdZb1sMf9uZAD/Udt0r+y/zW7Z/MrVSS93J+/LqN/wB/5v8AGVwR/dHT/m7PM2/4uvqvZkm/0bGscdzsdljm1a/yB72M/kMfsWi36sdHZ1lvWmVObmsADS17gwAV/ZQ0UA+l/M+36K1UkTmyHecjpw7/AKJQMcBtEb3t1eK+vXSvrH1rKowcHBrfiUltjM0va0h7g+u1jw6zf6LPZY/ZS9711vTsJmBgY2DWdzMaplQdETsaGbo/lQrCSUsspQjCgIw7ftVHGBKU+slJJJKNe//ZOEJJTQQhAAAAAABVAAAAAQEAAAAPAEEAZABvAGIAZQAgAFAAaABvAHQAbwBzAGgAbwBwAAAAEwBBAGQAbwBiAGUAIABQAGgAbwB0AG8AcwBoAG8AcAAgAEMAUwAzAAAAAQA4QklNBAYAAAAAAAcACAAAAAEBAP/hGMpodHRwOi8vbnMuYWRvYmUuY29tL3hhcC8xLjAvADw/eHBhY2tldCBiZWdpbj0i77u/IiBpZD0iVzVNME1wQ2VoaUh6cmVTek5UY3prYzlkIj8+IDx4OnhtcG1ldGEgeG1sbnM6eD0iYWRvYmU6bnM6bWV0YS8iIHg6eG1wdGs9IkFkb2JlIFhNUCBDb3JlIDQuMS1jMDM2IDQ2LjI3NjcyMCwgTW9uIEZlYiAxOSAyMDA3IDIyOjEzOjQzICAgICAgICAiPiA8cmRmOlJERiB4bWxuczpyZGY9Imh0dHA6Ly93d3cudzMub3JnLzE5OTkvMDIvMjItcmRmLXN5bnRheC1ucyMiPiA8cmRmOkRlc2NyaXB0aW9uIHJkZjphYm91dD0iIiB4bWxuczpkYz0iaHR0cDovL3B1cmwub3JnL2RjL2VsZW1lbnRzLzEuMS8iIHhtbG5zOnhhcD0iaHR0cDovL25zLmFkb2JlLmNvbS94YXAvMS4wLyIgeG1sbnM6eGFwTU09Imh0dHA6Ly9ucy5hZG9iZS5jb20veGFwLzEuMC9tbS8iIHhtbG5zOnN0UmVmPSJodHRwOi8vbnMuYWRvYmUuY29tL3hhcC8xLjAvc1R5cGUvUmVzb3VyY2VSZWYjIiB4bWxuczp4YXBUUGc9Imh0dHA6Ly9ucy5hZG9iZS5jb20veGFwLzEuMC90L3BnLyIgeG1sbnM6c3REaW09Imh0dHA6Ly9ucy5hZG9iZS5jb20veGFwLzEuMC9zVHlwZS9EaW1lbnNpb25zIyIgeG1sbnM6eGFwRz0iaHR0cDovL25zLmFkb2JlLmNvbS94YXAvMS4wL2cvIiB4bWxuczpwaG90b3Nob3A9Imh0dHA6Ly9ucy5hZG9iZS5jb20vcGhvdG9zaG9wLzEuMC8iIHhtbG5zOnRpZmY9Imh0dHA6Ly9ucy5hZG9iZS5jb20vdGlmZi8xLjAvIiB4bWxuczpleGlmPSJodHRwOi8vbnMuYWRvYmUuY29tL2V4aWYvMS4wLyIgZGM6Zm9ybWF0PSJpbWFnZS9qcGVnIiB4YXA6Q3JlYXRvclRvb2w9IkFkb2JlIFBob3Rvc2hvcCBDUzMgTWFjaW50b3NoIiB4YXA6Q3JlYXRlRGF0ZT0iMjAwOS0wMS0yMlQxNDoxMTozM1oiIHhhcDpNb2RpZnlEYXRlPSIyMDA5LTAxLTIyVDE0OjExOjMzWiIgeGFwOk1ldGFkYXRhRGF0ZT0iMjAwOS0wMS0yMlQxNDoxMTozM1oiIHhhcE1NOkRvY3VtZW50SUQ9InV1aWQ6Qzg0MTFDQ0RFQTIwMTFEREE1RDRCRjdGMjNBMTZEQjEiIHhhcE1NOkluc3RhbmNlSUQ9InV1aWQ6Qzg0MTFDQ0VFQTIwMTFEREE1RDRCRjdGMjNBMTZEQjEiIHhhcFRQZzpOUGFnZXM9IjEiIHhhcFRQZzpIYXNWaXNpYmxlVHJhbnNwYXJlbmN5PSJGYWxzZSIgeGFwVFBnOkhhc1Zpc2libGVPdmVycHJpbnQ9IkZhbHNlIiBwaG90b3Nob3A6Q29sb3JNb2RlPSIzIiBwaG90b3Nob3A6SUNDUHJvZmlsZT0ic1JHQiBJRUM2MTk2Ni0yLjEiIHBob3Rvc2hvcDpIaXN0b3J5PSIiIHRpZmY6T3JpZW50YXRpb249IjEiIHRpZmY6WFJlc29sdXRpb249IjIwMDAwMDAvMTAwMDAiIHRpZmY6WVJlc29sdXRpb249IjIwMDAwMDAvMTAwMDAiIHRpZmY6UmVzb2x1dGlvblVuaXQ9IjIiIHRpZmY6TmF0aXZlRGlnZXN0PSIyNTYsMjU3LDI1OCwyNTksMjYyLDI3NCwyNzcsMjg0LDUzMCw1MzEsMjgyLDI4MywyOTYsMzAxLDMxOCwzMTksNTI5LDUzMiwzMDYsMjcwLDI3MSwyNzIsMzA1LDMxNSwzMzQzMjtEN0FFQzhCNEUyRTlGNDIxRUM4MTUxODQ3NDk0QTEzNiIgZXhpZjpQaXhlbFhEaW1lbnNpb249Ijk3NyIgZXhpZjpQaXhlbFlEaW1lbnNpb249IjEwMTQiIGV4aWY6Q29sb3JTcGFjZT0iMSIgZXhpZjpOYXRpdmVEaWdlc3Q9IjM2ODY0LDQwOTYwLDQwOTYxLDM3MTIxLDM3MTIyLDQwOTYyLDQwOTYzLDM3NTEwLDQwOTY0LDM2ODY3LDM2ODY4LDMzNDM0LDMzNDM3LDM0ODUwLDM0ODUyLDM0ODU1LDM0ODU2LDM3Mzc3LDM3Mzc4LDM3Mzc5LDM3MzgwLDM3MzgxLDM3MzgyLDM3MzgzLDM3Mzg0LDM3Mzg1LDM3Mzg2LDM3Mzk2LDQxNDgzLDQxNDg0LDQxNDg2LDQxNDg3LDQxNDg4LDQxNDkyLDQxNDkzLDQxNDk1LDQxNzI4LDQxNzI5LDQxNzMwLDQxOTg1LDQxOTg2LDQxOTg3LDQxOTg4LDQxOTg5LDQxOTkwLDQxOTkxLDQxOTkyLDQxOTkzLDQxOTk0LDQxOTk1LDQxOTk2LDQyMDE2LDAsMiw0LDUsNiw3LDgsOSwxMCwxMSwxMiwxMywxNCwxNSwxNiwxNywxOCwyMCwyMiwyMywyNCwyNSwyNiwyNywyOCwzMDtCMkE5MTM0MjhEOUJGQ0JCMzJBOTRDODRENzM1MzRCMiI+IDx4YXBNTTpEZXJpdmVkRnJvbSBzdFJlZjppbnN0YW5jZUlEPSJ1dWlkOkQ1Qzg4MDlFRUExRTExREQ5MjREOEQ5NkE2OEJCQUIwIiBzdFJlZjpkb2N1bWVudElEPSJ1dWlkOkM5NThGQUMzRTlGRTExREQ5MjREOEQ5NkE2OEJCQUIwIi8+IDx4YXBUUGc6TWF4UGFnZVNpemUgc3REaW06dz0iMjk3LjAwMDAwMiIgc3REaW06aD0iMjA5Ljk5OTk5NCIgc3REaW06dW5pdD0iTWlsbGltZXRlcnMiLz4gPHhhcFRQZzpQbGF0ZU5hbWVzPiA8cmRmOlNlcT4gPHJkZjpsaT5QQU5UT05FIFJlZCAwMzIgQzwvcmRmOmxpPiA8cmRmOmxpPlBBTlRPTkUgMjI1IEM8L3JkZjpsaT4gPHJkZjpsaT5QQU5UT05FIFJlZmxleCBCbHVlIEM8L3JkZjpsaT4gPHJkZjpsaT5QQU5UT05FIDEyMyBDPC9yZGY6bGk+IDxyZGY6bGk+UEFOVE9ORSAzMDYgQzwvcmRmOmxpPiA8cmRmOmxpPlBBTlRPTkUgMzYxIEM8L3JkZjpsaT4gPC9yZGY6U2VxPiA8L3hhcFRQZzpQbGF0ZU5hbWVzPiA8eGFwVFBnOlN3YXRjaEdyb3Vwcz4gPHJkZjpTZXE+IDxyZGY6bGk+IDxyZGY6RGVzY3JpcHRpb24geGFwRzpncm91cE5hbWU9IkRlZmF1bHQgU3dhdGNoIEdyb3VwIiB4YXBHOmdyb3VwVHlwZT0iMCI+IDx4YXBHOkNvbG9yYW50cz4gPHJkZjpTZXE+IDxyZGY6bGkgeGFwRzpzd2F0Y2hOYW1lPSJXaGl0ZSIgeGFwRzptb2RlPSJDTVlLIiB4YXBHOnR5cGU9IlBST0NFU1MiIHhhcEc6Y3lhbj0iMC4wMDAwMDAiIHhhcEc6bWFnZW50YT0iMC4wMDAwMDAiIHhhcEc6eWVsbG93PSIwLjAwMDAwMCIgeGFwRzpibGFjaz0iMC4wMDAwMDAiLz4gPHJkZjpsaSB4YXBHOnN3YXRjaE5hbWU9IkJsYWNrIiB4YXBHOm1vZGU9IkNNWUsiIHhhcEc6dHlwZT0iUFJPQ0VTUyIgeGFwRzpjeWFuPSIwLjAwMDAwMCIgeGFwRzptYWdlbnRhPSIwLjAwMDAwMCIgeGFwRzp5ZWxsb3c9IjAuMDAwMDAwIiB4YXBHOmJsYWNrPSIxMDAuMDAwMDAwIi8+IDxyZGY6bGkgeGFwRzpzd2F0Y2hOYW1lPSJQQU5UT05FIFJlZmxleCBCbHVlIEMiIHhhcEc6dHlwZT0iU1BPVCIgeGFwRzp0aW50PSIxMDAuMDAwMDAwIiB4YXBHOm1vZGU9IkNNWUsiIHhhcEc6Y3lhbj0iMTAwLjAwMDAwMCIgeGFwRzptYWdlbnRhPSI3Mi45OTk5OTIiIHhhcEc6eWVsbG93PSIwLjAwMDAwMCIgeGFwRzpibGFjaz0iMi4wMDAwMDAiLz4gPHJkZjpsaSB4YXBHOnN3YXRjaE5hbWU9IlBBTlRPTkUgUmVkIDAzMiBDIiB4YXBHOnR5cGU9IlNQT1QiIHhhcEc6dGludD0iMTAwLjAwMDAwMCIgeGFwRzptb2RlPSJDTVlLIiB4YXBHOmN5YW49IjAuMDAwMDAwIiB4YXBHOm1hZ2VudGE9IjkwLjAwMDAwMCIgeGFwRzp5ZWxsb3c9Ijg1Ljk5OTk5MiIgeGFwRzpibGFjaz0iMC4wMDAwMDAiLz4gPHJkZjpsaSB4YXBHOnN3YXRjaE5hbWU9IlBBTlRPTkUgMTIzIEMiIHhhcEc6dHlwZT0iU1BPVCIgeGFwRzp0aW50PSIxMDAuMDAwMDAwIiB4YXBHOm1vZGU9IkNNWUsiIHhhcEc6Y3lhbj0iMC4wMDAwMDAiIHhhcEc6bWFnZW50YT0iMjQuMDAwMDAwIiB4YXBHOnllbGxvdz0iOTQuMDAwMDAwIiB4YXBHOmJsYWNrPSIwLjAwMDAwMCIvPiA8cmRmOmxpIHhhcEc6c3dhdGNoTmFtZT0iUEFOVE9ORSAzMDYgQyIgeGFwRzp0eXBlPSJTUE9UIiB4YXBHOnRpbnQ9IjEwMC4wMDAwMDAiIHhhcEc6bW9kZT0iQ01ZSyIgeGFwRzpjeWFuPSI3NS4wMDAwMDAiIHhhcEc6bWFnZW50YT0iMC4wMDAwMDAiIHhhcEc6eWVsbG93PSI3LjAwMDAwMCIgeGFwRzpibGFjaz0iMC4wMDAwMDAiLz4gPHJkZjpsaSB4YXBHOnN3YXRjaE5hbWU9IlBBTlRPTkUgMjI1IEMiIHhhcEc6dHlwZT0iU1BPVCIgeGFwRzp0aW50PSIxMDAuMDAwMDAwIiB4YXBHOm1vZGU9IkNNWUsiIHhhcEc6Y3lhbj0iMS4wMDAwMDAiIHhhcEc6bWFnZW50YT0iODMuMDAwMDAwIiB4YXBHOnllbGxvdz0iMC4wMDAwMDAiIHhhcEc6YmxhY2s9IjAuMDAwMDAwIi8+IDxyZGY6bGkgeGFwRzpzd2F0Y2hOYW1lPSJQQU5UT05FIDM2MSBDIiB4YXBHOnR5cGU9IlNQT1QiIHhhcEc6dGludD0iMTAwLjAwMDAwMCIgeGFwRzptb2RlPSJDTVlLIiB4YXBHOmN5YW49IjY5LjAwMDAwMCIgeGFwRzptYWdlbnRhPSIwLjAwMDAwMCIgeGFwRzp5ZWxsb3c9IjEwMC4wMDAwMDAiIHhhcEc6YmxhY2s9IjAuMDAwMDAwIi8+IDwvcmRmOlNlcT4gPC94YXBHOkNvbG9yYW50cz4gPC9yZGY6RGVzY3JpcHRpb24+IDwvcmRmOmxpPiA8L3JkZjpTZXE+IDwveGFwVFBnOlN3YXRjaEdyb3Vwcz4gPC9yZGY6RGVzY3JpcHRpb24+IDwvcmRmOlJERj4gPC94OnhtcG1ldGE+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PD94cGFja2V0IGVuZD0idyI/Pv/iDFhJQ0NfUFJPRklMRQABAQAADEhMaW5vAhAAAG1udHJSR0IgWFlaIAfOAAIACQAGADEAAGFjc3BNU0ZUAAAAAElFQyBzUkdCAAAAAAAAAAAAAAABAAD21gABAAAAANMtSFAgIAAAAAAAAAAAAAAAAAAAAAAAAAAAAAAAAAAAAAAAAAAAAAAAAAAAAAAAAAAAAAAAEWNwcnQAAAFQAAAAM2Rlc2MAAAGEAAAAbHd0cHQAAAHwAAAAFGJrcHQAAAIEAAAAFHJYWVoAAAIYAAAAFGdYWVoAAAIsAAAAFGJYWVoAAAJAAAAAFGRtbmQAAAJUAAAAcGRtZGQAAALEAAAAiHZ1ZWQAAANMAAAAhnZpZXcAAAPUAAAAJGx1bWkAAAP4AAAAFG1lYXMAAAQMAAAAJHRlY2gAAAQwAAAADHJUUkMAAAQ8AAAIDGdUUkMAAAQ8AAAIDGJUUkMAAAQ8AAAIDHRleHQAAAAAQ29weXJpZ2h0IChjKSAxOTk4IEhld2xldHQtUGFja2FyZCBDb21wYW55AABkZXNjAAAAAAAAABJzUkdCIElFQzYxOTY2LTIuMQAAAAAAAAAAAAAAEnNSR0IgSUVDNjE5NjYtMi4xAAAAAAAAAAAAAAAAAAAAAAAAAAAAAAAAAAAAAAAAAAAAAAAAAAAAAAAAAAAAAAAAAABYWVogAAAAAAAA81EAAQAAAAEWzFhZWiAAAAAAAAAAAAAAAAAAAAAAWFlaIAAAAAAAAG+iAAA49QAAA5BYWVogAAAAAAAAYpkAALeFAAAY2lhZWiAAAAAAAAAkoAAAD4QAALbPZGVzYwAAAAAAAAAWSUVDIGh0dHA6Ly93d3cuaWVjLmNoAAAAAAAAAAAAAAAWSUVDIGh0dHA6Ly93d3cuaWVjLmNoAAAAAAAAAAAAAAAAAAAAAAAAAAAAAAAAAAAAAAAAAAAAAAAAAAAAAAAAAAAAAGRlc2MAAAAAAAAALklFQyA2MTk2Ni0yLjEgRGVmYXVsdCBSR0IgY29sb3VyIHNwYWNlIC0gc1JHQgAAAAAAAAAAAAAALklFQyA2MTk2Ni0yLjEgRGVmYXVsdCBSR0IgY29sb3VyIHNwYWNlIC0gc1JHQgAAAAAAAAAAAAAAAAAAAAAAAAAAAABkZXNjAAAAAAAAACxSZWZlcmVuY2UgVmlld2luZyBDb25kaXRpb24gaW4gSUVDNjE5NjYtMi4xAAAAAAAAAAAAAAAsUmVmZXJlbmNlIFZpZXdpbmcgQ29uZGl0aW9uIGluIElFQzYxOTY2LTIuMQAAAAAAAAAAAAAAAAAAAAAAAAAAAAAAAAAAdmlldwAAAAAAE6T+ABRfLgAQzxQAA+3MAAQTCwADXJ4AAAABWFlaIAAAAAAATAlWAFAAAABXH+dtZWFzAAAAAAAAAAEAAAAAAAAAAAAAAAAAAAAAAAACjwAAAAJzaWcgAAAAAENSVCBjdXJ2AAAAAAAABAAAAAAFAAoADwAUABkAHgAjACgALQAyADcAOwBAAEUASgBPAFQAWQBeAGMAaABtAHIAdwB8AIEAhgCLAJAAlQCaAJ8ApACpAK4AsgC3ALwAwQDGAMsA0ADVANsA4ADlAOsA8AD2APsBAQEHAQ0BEwEZAR8BJQErATIBOAE+AUUBTAFSAVkBYAFnAW4BdQF8AYMBiwGSAZoBoQGpAbEBuQHBAckB0QHZAeEB6QHyAfoCAwIMAhQCHQImAi8COAJBAksCVAJdAmcCcQJ6AoQCjgKYAqICrAK2AsECywLVAuAC6wL1AwADCwMWAyEDLQM4A0MDTwNaA2YDcgN+A4oDlgOiA64DugPHA9MD4APsA/kEBgQTBCAELQQ7BEgEVQRjBHEEfgSMBJoEqAS2BMQE0wThBPAE/gUNBRwFKwU6BUkFWAVnBXcFhgWWBaYFtQXFBdUF5QX2BgYGFgYnBjcGSAZZBmoGewaMBp0GrwbABtEG4wb1BwcHGQcrBz0HTwdhB3QHhgeZB6wHvwfSB+UH+AgLCB8IMghGCFoIbgiCCJYIqgi+CNII5wj7CRAJJQk6CU8JZAl5CY8JpAm6Cc8J5Qn7ChEKJwo9ClQKagqBCpgKrgrFCtwK8wsLCyILOQtRC2kLgAuYC7ALyAvhC/kMEgwqDEMMXAx1DI4MpwzADNkM8w0NDSYNQA1aDXQNjg2pDcMN3g34DhMOLg5JDmQOfw6bDrYO0g7uDwkPJQ9BD14Peg+WD7MPzw/sEAkQJhBDEGEQfhCbELkQ1xD1ERMRMRFPEW0RjBGqEckR6BIHEiYSRRJkEoQSoxLDEuMTAxMjE0MTYxODE6QTxRPlFAYUJxRJFGoUixStFM4U8BUSFTQVVhV4FZsVvRXgFgMWJhZJFmwWjxayFtYW+hcdF0EXZReJF64X0hf3GBsYQBhlGIoYrxjVGPoZIBlFGWsZkRm3Gd0aBBoqGlEadxqeGsUa7BsUGzsbYxuKG7Ib2hwCHCocUhx7HKMczBz1HR4dRx1wHZkdwx3sHhYeQB5qHpQevh7pHxMfPh9pH5Qfvx/qIBUgQSBsIJggxCDwIRwhSCF1IaEhziH7IiciVSKCIq8i3SMKIzgjZiOUI8Ij8CQfJE0kfCSrJNolCSU4JWgllyXHJfcmJyZXJocmtyboJxgnSSd6J6sn3CgNKD8ocSiiKNQpBik4KWspnSnQKgIqNSpoKpsqzysCKzYraSudK9EsBSw5LG4soizXLQwtQS12Last4S4WLkwugi63Lu4vJC9aL5Evxy/+MDUwbDCkMNsxEjFKMYIxujHyMioyYzKbMtQzDTNGM38zuDPxNCs0ZTSeNNg1EzVNNYc1wjX9Njc2cjauNuk3JDdgN5w31zgUOFA4jDjIOQU5Qjl/Obw5+To2OnQ6sjrvOy07azuqO+g8JzxlPKQ84z0iPWE9oT3gPiA+YD6gPuA/IT9hP6I/4kAjQGRApkDnQSlBakGsQe5CMEJyQrVC90M6Q31DwEQDREdEikTORRJFVUWaRd5GIkZnRqtG8Ec1R3tHwEgFSEtIkUjXSR1JY0mpSfBKN0p9SsRLDEtTS5pL4kwqTHJMuk0CTUpNk03cTiVObk63TwBPSU+TT91QJ1BxULtRBlFQUZtR5lIxUnxSx1MTU19TqlP2VEJUj1TbVShVdVXCVg9WXFapVvdXRFeSV+BYL1h9WMtZGllpWbhaB1pWWqZa9VtFW5Vb5Vw1XIZc1l0nXXhdyV4aXmxevV8PX2Ffs2AFYFdgqmD8YU9homH1YklinGLwY0Njl2PrZEBklGTpZT1lkmXnZj1mkmboZz1nk2fpaD9olmjsaUNpmmnxakhqn2r3a09rp2v/bFdsr20IbWBtuW4SbmtuxG8eb3hv0XArcIZw4HE6cZVx8HJLcqZzAXNdc7h0FHRwdMx1KHWFdeF2Pnabdvh3VnezeBF4bnjMeSp5iXnnekZ6pXsEe2N7wnwhfIF84X1BfaF+AX5ifsJ/I3+Ef+WAR4CogQqBa4HNgjCCkoL0g1eDuoQdhICE44VHhauGDoZyhteHO4efiASIaYjOiTOJmYn+imSKyoswi5aL/IxjjMqNMY2Yjf+OZo7OjzaPnpAGkG6Q1pE/kaiSEZJ6kuOTTZO2lCCUipT0lV+VyZY0lp+XCpd1l+CYTJi4mSSZkJn8mmia1ZtCm6+cHJyJnPedZJ3SnkCerp8dn4uf+qBpoNihR6G2oiailqMGo3aj5qRWpMelOKWpphqmi6b9p26n4KhSqMSpN6mpqhyqj6sCq3Wr6axcrNCtRK24ri2uoa8Wr4uwALB1sOqxYLHWskuywrM4s660JbSctRO1irYBtnm28Ldot+C4WbjRuUq5wro7urW7LrunvCG8m70VvY++Cr6Evv+/er/1wHDA7MFnwePCX8Lbw1jD1MRRxM7FS8XIxkbGw8dBx7/IPci8yTrJuco4yrfLNsu2zDXMtc01zbXONs62zzfPuNA50LrRPNG+0j/SwdNE08bUSdTL1U7V0dZV1tjXXNfg2GTY6Nls2fHadtr724DcBdyK3RDdlt4c3qLfKd+v4DbgveFE4cziU+Lb42Pj6+Rz5PzlhOYN5pbnH+ep6DLovOlG6dDqW+rl63Dr++yG7RHtnO4o7rTvQO/M8Fjw5fFy8f/yjPMZ86f0NPTC9VD13vZt9vv3ivgZ+Kj5OPnH+lf65/t3/Af8mP0p/br+S/7c/23////uAA5BZG9iZQBkQAAAAAH/2wCEAAEBAQEBAQEBAQEBAQEBAQEBAQEBAQEBAQEBAQEBAQEBAQEBAQEBAQEBAQECAgICAgICAgICAgMDAwMDAwMDAwMBAQEBAQEBAQEBAQICAQICAwMDAwMDAwMDAwMDAwMDAwMDAwMDAwMDAwMDAwMDAwMDAwMDAwMDAwMDAwMDAwMDA//AABEIA/YD0QMBEQACEQEDEQH/3QAEAHv/xAGiAAAABgIDAQAAAAAAAAAAAAAHCAYFBAkDCgIBAAsBAAAGAwEBAQAAAAAAAAAAAAYFBAMHAggBCQAKCxAAAgEDBAEDAwIDAwMCBgl1AQIDBBEFEgYhBxMiAAgxFEEyIxUJUUIWYSQzF1JxgRhikSVDobHwJjRyChnB0TUn4VM2gvGSokRUc0VGN0djKFVWVxqywtLi8mSDdJOEZaOzw9PjKThm83UqOTpISUpYWVpnaGlqdnd4eXqFhoeIiYqUlZaXmJmapKWmp6ipqrS1tre4ubrExcbHyMnK1NXW19jZ2uTl5ufo6er09fb3+Pn6EQACAQMCBAQDBQQEBAYGBW0BAgMRBCESBTEGACITQVEHMmEUcQhCgSORFVKhYhYzCbEkwdFDcvAX4YI0JZJTGGNE8aKyJjUZVDZFZCcKc4OTRnTC0uLyVWV1VjeEhaOzw9Pj8ykalKS0xNTk9JWltcXV5fUoR1dmOHaGlqa2xtbm9md3h5ent8fX5/dIWGh4iJiouMjY6Pg5SVlpeYmZqbnJ2en5KjpKWmp6ipqqusra6vr/2gAMAwEAAhEDEQA/A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R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P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U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b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hkqKeGSCKWeGKWqkeKliklRJKmVIZKh44EZg00iQQu5CgkIpP0BPv1Dnq6xSOsjpGxRBViASFBIAJPkCSBU+ZA4nrN791T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//X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V9zdzbB6F2DmOxuxswmKwWKTxwQR6JcpnMpKkjUWCwVE0kbV+Wr2jIRAQqKrSSMkSO6v21tNdzJBAtXP8vmfQDoZch8h8y+5HMtjytytYmbcZjUk1EcUYI1zTPQ6I0rk5JJCqGdlU6qvyJ+ZHbffnbNB2Wc5ldmU+0K9p+scFt/K1VIux4UmV4qylraZqeSo3FWCJGrK6yvMwCKEhSOJJEsdqtrO2aAoHZx3kjj8vs9B+fHrsp7XexHJPttyVc8p/u6G/lvo6X800at9WSKFGRtQWBakRxZCjuJaRmc3IfCD+ZPhO3jiure86zG7Z7Rkanx+A3Uwgxu3N/TlBHFT1I/ao8DuyqlAVYBopa2VgsAjkZICF922J7TVcWoLW3mOJX/OPn5efr1gj94T7qO4cjfW84+3kEt3yeAzzW+XnsxWpYcWmtlGS+ZIlBMupQZOrbvYc6wn6BrsLtqs63M1Vmdg7kyGBRgItwYKagyFAFNh/uRR5aaoxTamAHlXxsxsrsfeNvvF94PcPZT6nceZPaTfb3lNT27hYG3uIFH/AC8q0kUtqa0FZU8JiaJKxx1JHKHt/bc5iKDbebLKHdSM284kjev/AAsgMso4ntOoDLKOgxh+Y3WjiITYLe8LsVEhGOwcsMRJAY613EssiJe9xHqI+g9wJbf3lXsbKYFueVeaYnYgMfprFkSpoTUbjrZRxNI9RAwpOOhxJ93LnVdZj3Xa2UcP1JwT+X09AT/pqfPp2h+W3U0pIf8AvPT2AIM2GiYNc2sv29fObj/EAexLbf3h/wB3admEtxvUIA4vZVB+Q8OVz+0Dovk+77z+gBX6F/smOP8Aeo16coflR05Kis+ZytOSSCk2BybMvNrsYIJ0sRzwSbezq3+/192iZFeTmy9iYn4X2+7JHzOiJx88En88dIpPYf3GRiF22Bx6ieKh/wB6ZT+0dPMPyS6UnfQm94lNibzYLc9OnFuPJUYWKPVz9L3PsS2n32vuv3sphh904lelf1LLc4loP6Utki1zwrU5oMHotk9l/cyJdTcsMR8p7Zj+xZifzp05Q9+9PTqXTfmIUBtNpkr6dr2B4Soo4nK8/W1v9sfZ9b/e2+7fdIZI/dzagoNO8yxny8pIlJGeIFK4rUHpFJ7Te4sTBW5UuCaeRjYftVyPy6doe4+qp2RE7C2kpk/SZs3Q06ji/reoliSPj/VEc8fX2f2/3kvYC5eOOP3k5bDNw139vGOFcl3UL/tiM449IJPbjn2JWZuUNwIHpC7H8goJP5V6d4Ox+vKkMabfuzKgJYOYN0YOUKTewbx1zab24v7EVl7z+z24iRtv91+Wp1Smox7nZPSvCumc0rTFei+XkznCCgm5U3JCeGq1nFf2p05w7s2rUeP7fcu35/KVWLw5nHS+QsdKiPRUtrLHgWvc+xBb898kXgiNpzltUokIC6Lu3bUTgadMhrU4FK16Qycv79Dr8XZLtdPGsMgpTjWq46doK6iqmKU1ZS1DqupkgqIpmVbgaisbsQtza/s9tty269do7O/hlkAqQjqxA4VIUnHz6L5bW5gUNPbyIpNKspAr+Y6le1vTH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Y9w9vbH6M6+z3ZPYOUXGbfwUGrxoYnyOXyMoYUGDwtJJLD9/mMlKuiGIMAAGd2SNHdX7a3lupkghWsjH9nzPyHn0LuRuSOYfcTmbbeVOWbMzbnctxNdEaD45ZWAOiKMZZqeiqCzKp1OPlR8qd/fKjf0m59zSvitsYuSoptkbIpqh5MXtjFyuLuzWjXIZ2vWNGrKxkDSuAqBIUijSRtt22HbodCZlPxN6/5gPIddpfZv2b5b9nOWl2jaUE27zBWu7tlAknkA4eeiFKkRRAkKCWYs7OzFe/33/GvZl1L/AFyGpWDKSrAgqwJDBr3BBBuCP6+/U+XWiAQQw7T1dT8G/wCZnWbV/g3UfyNys+R2uq0+M2t2jWPLU5PbqhhDS43eb6ZKjKYRVZVTIkmoo1UCbyxHyQBLdtgD67mwXv4lPX5r8/l5+Xp1gH94f7pMG8/X87+1dmsW7ktJcbeoCxzebSWowI5fMwfBKT+nocaJNgClqqDLUFPW0VRSZLGZKkhqqSrpZoaygyFBWQrLBUU88TSU9VSVVPIGR1LI6MCCQfYLliSRJIZowyMCrKwqCDggg8QeBB65oyxXNlcyQTxvDeQuVZWBV0dTQgg0ZWVhQg0IIoc9Fg7N+LG0t2fcZTZzQbQzz65DSxRH+7ldKQLLNQwqWxZYi2umXQtyTC5N/eA3vr9wb269xBe797cmLlvm9qt4aJ/uunc0xJboK2xNKeJbAIKszW8rGvU5cke+/MGweDY8xh9x2oUGon/GEHyc4l+yQ6jgCRR0QHevXu7uvsj/AA7dWHqMe7lvtasAT46vRSR5KGvi1U84tyVuJEuNaqePfH73S9mfcf2b3k7Nz/y3NaMxPhTj9S2uAK90FwtY3wKlKiVAR4kaE06y15Z5v5e5vs/rNh3FJlHxJ8MkZ9HjPcvyNNJ/CSOkZ/vvp/vHuLvt6EvXXv1fl1vr3v3Wuu/+Kf8AEe/de669+691737r3Xv999ffuvdS4q+ugQRwVtXDGCSscVRNGgJJJIVHABJPP9fZpa75vdjCttZbxdQ24rRUlkVRU1NArACpyccek8lpaysXlto2f1Kgn9pHTtFu3dcD+SDc+4YZLEeSLNZKN7H6jUlSrAH2IoPcv3HtZBLbe4G+Ry0pqW+ulNDxFRKDTpBJy/sEq6Jdjs2T0MMZH7CvTrB2V2NSoY6bf+9adCxcpBurOwoXIUFisdeqliqgX/w9ndt74+9dnGYrP3g5piiJqQm636iuBWi3AFaACvyA8ukEvJfJs7B5uUtsdqUq1rATT0ynDp2h7m7WgKFOwd1t4xZfNmKuoBFtPrFQ8okNvywJvz9fYntvvQfeFtDEYveHfiUFBrunkrincJNWo/NqknJNc9F8nttyDKGDco2Ar6Qov7NIFPyp6dOcPfncNPq8e/Mw2u1/OlDU203tp+4pJdH15ta/5+g9nlt98H7ylrr8L3a3A6qfGltJwrw8SBqcc0pXFa0HSKX2m9upaa+VLYU/hLr+3S4r+fTtD8lu64FjQb1aRI7embAbYlLgG+mSV8KZ2DfQnVe359n1t9+P70Vt4Kj3OLxoRh9v2ttQBrRmNlrIPAnUGpwI6L5PZT2ylLseWQGPpPcin2ATaR+yny6d4flR3HESXzOLqARYLNgcYqg3/UPt4IG1fjkkf4exNbf3gf3koWZpd+22YEcHsIAB8x4YQ/LJI+Vei+T2H9uHAC7bOh+U8n/PzN04xfLbtmNNL/3Zna5Pklw0oex/FoK+GOw/4Lf2cwf3i33hIYwkkWwStX4ms5Af+MXKLj/S1+fSKT7vvt+7VX65B6CYU/40hP8APp6i+ZHZCuDPt/ZEkdjdYqHPQuTbi0j7inUAH/aTf2JLX+8v96kmVr3k3laS3zVUgv424YozbhKBnj2Go9OPRbJ93DkwqRFu+6B/UvAR+wW6/wCHpzh+Zu8Ap8+0Ntytfgw1GUgULYcFXqKgk3/Nx/rexBb/AN5v7gojC79tNmd64KTXKCnoQxkqfnUfZ0ik+7Zy6SPC5ivVX5rE3+BV/wAHTrB808opj+46/oJQAvlEG4KiAyG3qMRkxVT4gx+lw9v8fZ7b/wB5/vSGH6v2dtXApr0bjIlcZ01s5NNTwrroMZ49IJfu02BD+DzbMp8tVurU+2kq1/Klfl07wfNalbX9z1zURW06PBuqOo1fq1avJt+m0WsLW1Xv+PyI7L+9B22TxP3j7MTxUpp8PdElrxrq1WEOmmKU1Vqa0pkul+7PONPg85I3rqtSv7KXDV/l+fTnF80NuEJ59kZuMm3kEWToZgg1WJQvDTmQhf6heeP8fZ/b/wB5xyGyxm79sd3Rie7RPbuAK/hJ8PVjOQucV8+kMn3a95BbwuZ7Vh5Vjda/bQtT+f8Ak6doPmV1+zkVO2t4xR6TpaCDCVDl7iylJMzSqq2vzqJvbjm4P7b+8w9nGkIvOSeZo46YKR2MhrjFGvoxSlc6j5CmahBL92/m4KDDvW3M9fxNMop9ohbPyp+fTrF8v+rJE1vQbxgNyPHLicYzi30JMGbmjsf+DX9iG1/vHfu/3EIkm2/mOByT2PZ25b7axXkiUPl3V9QOkEn3d+e0bSt1trj1EslP+NQKf5dO0Xyu6gkZVfIZunBBJeXB1TKthezCBp3uTxwD7ENv/eBfdtmkVJN+3KJSPiawnIHyOgOflgEV+Wei+T2D9xEUlbS1c+gnWv8AxrSP59OlP8nulZgxk3XUUpUgBZ9u7kYvf8r9riqkWH+JB9ndt9+37r86sZfcSWAg8H27cyT8x4dnIP2kHpDL7He5cZUJsCSV/huLfH+9Sr/KvTtF8humZvHo31QL5QpXy0Gap7awCPJ58ZH4SAedem35t7E1t98X7tN2IDF7sWI8QAjXFdx01ZGrxLddB9Q+kqcNQjovk9n/AHIj16uVpTprWkkLcPTTIa/Kla+XTpD3f1JUahHv/bi6bX81b9sOb20moSIOePxe3s9tvvRfd5ui4i94diFP47lY/wBniaa/lWnn0hl9sPcGKmvlK8Nf4U1f8dJp+fTrB2t1hUIjxdibJ/cOlEk3RhYZSdRQAwzVscyksOLqLjkcH2e233gPYm8WJoPeblYlzQA7rZI5NaU0POrgk8AVzgioI6QS8hc8QsyvyfueOJFrMw4V+IIR9ucefTxDvfZlQxSDd22J3C6isOfxUjBQQCxVKtiFBYC/+PsT2/uV7c3jmK05/wBklkAqQl9asaYFaLKTSpGfmOi6TljmWFQ0vL18q1pUwSgV/NOnGHPYOoTXT5rEzpcrrhyNHKmoWuupJmFxf6ezq35n5au4/FteYbGWKtKpPEwr6VDkV6RSbVukLaZdtuFanAxuD/MdOoIIBBBBAIINwQeQQR9QfZ2CGAINQekBBBIIz137317r3v3Xuve/de697917r3v3Xuve/de697917r3v3Xuve/de697917r3v3Xuve/de697917r3v3Xuve/de697917r3v3Xuve/de697917r3v3Xuve/de697917r3v3Xuve/de697917r3v3Xuve/de697917r3v3Xuve/de697917r3v3Xuv/9H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PbOxOkdiZrsXsXNQ4TbeEhu7nTJXZOukVzRYbDUWtJMjmMjIhWGFSL2LMUjR3V+3t5rqZIIErI3+qp9APPoVcl8l8x+4HMe38rcrbe1xutw2BwREHxSytwSJAas5+QALFVOqF8tflrvv5V77bN5tpcJsjCTVMOxdjQ1BkocFQyMFaurmUJHkdx5GNFNVVFR9BHGEiVV9yLtm2RbdFpXunYdzevyHoB/snrs/7KeyfLnszy4LCwC3HMNwqm7uytHlcZ0J5pAhr4cdf6bkuSein/APEf776j2Z9TT11/sB/vv9j9ffuvdd/76/v3Xuvf7H/Y/wDIh7917qyD4TfzA93fG6uoNi74av3d0nU1IjfFhzPmtimpqGlqMptR5WAmoTJM8tTjXIjlb1wtFIX8pBu2yR3oaaABbv8Ak3yPz9D+35YqfeB+7Nsnurb3PMfLojsef0SviUpFeaVoI7gAYegCpOBVR2yB106NmnY2+to9lbVw29ti5/Hbm2vn6RKzF5fGTianmjceuKVfTNSVtNJeOenlVJ4JVaORFdSoAcsUkEjRSoVkByD1yS5h5d3vlPeb/l/mLbZbTeLZyskcgoQRwI8mVh3I6ko6kMpKkHp3zWDw+48dUYjO42jy2Nql0z0ddCk8L2/S4VwSkqE3V1IdTyCD7DvMvK/LvOWzXnL3NWy224bJcCkkM6LJG3oaMDRl4qwoynKkHPSTbN03HZryHcNqvZLe9jPa6MVYfLHEHzBqCMEEdEa7Q+JFRTCfMdY1D1cI1ySbWyVQoqoxy2nE5OZlWpUA2EVSRIAP865Nhyo9+f7uu4tRd8yexN400AqzbVcyDxF86Wl05AceSxXLB8V+okJCjKPkb7wcMxi27neERyYAuo1Ok/OWIVKn1aMFc/2agV6JVkMdX4mtqMblKKrx1fSSNFVUVbTy0tVTyr+qOaCZUkjcf0IHvl3vWx7xy5ul5snMG1XFlvFu5SWCeNopY2Hk6OFZT9ozx4dZMWd5abhbQ3thcxzWki1V0YMrA+YYEgj7D1C+n++/31/ZX0p69/yP37r3Xf8Avv8Aff4e/de66/r/AL7/AHr37/B17r3vfXuve9de69791vrv+n9Pp/vv9v791rrr37rfXv8Aff7E+9da67/PvfXuuvfvXr3Xv+J9++fXuve/fPrfXvfutde9++zr3Xvr9ffuvdd/77/ff19+z17rr37r3Xf++/2Hv3Xuuvfuvdd/77n3759e669+6913/tvfvPr3XXv3Xuve/de6979Tr3WSKWWGRZIZZIZUvpkido5FuCraXUhhdSQbEce37a6ubKZLmzuJIrha0ZGKsKgg0ZSCKgkGhyDTh1SSNJUKSIGQ+RFR+w9OcOfz1OrLT5rLQKSCwhyNZECbWBISZQSB7ENvzvzpZqyWnN+6RKxqQl1OoJ9TSQV6RSbTtUxBm2y3Yj1jQ/4R06Qb83xTGM028t10/h0+Hwbiy8Xi0fpMeisXRptxa1vZ5b+7/uzZ+D9J7ocxReHTTo3K8XTThp0zDTTypSnSGXlTlefWJuW7B9XHVbwmteNapmvTvB212jTlinYm9WLAA+bc2YqQAD/ZWpq5Qp/xFvYis/vF+/liztB7zczsWFP1Nyu5h+QmlcA/MAH8ui6X2/5FmADcnbYAP4baFf8AjqCv59OcXeHbkKKib/3EQhNvLVid+WLHVJNHI7i5/JNhx9PYgg+9h9423jSOP3d3cqvDU6OeJOWdGY/mTQY4Y6RP7X+30jFm5SswT6JpH5BSAPy+3j07wfIvuinfyR75q2OkrabF4CpTm3+6qjFSx3Fvra/s/tvvq/eetZPFi91Jy1Kd9pt0g/3mS0Za/OlR5dF0vs57azLofleMCv4ZZ1P7VlB/KvTrD8oO6YlKvumlqSW1B5tvbeVwCANAFPi6dNIIvyCeTz9LCCz+/p95y1jaOfni2uGLV1SbfYBgKAaR4VvEtBQnKlqk5pQBDL7G+2jsCuxOgpwW4uKfb3Ssf50+XTtD8se3Y2Vnq8BUBRYpLhIlWQ6SLuYJoHBBN/SVF/8ADj2Irf8AvD/vFQvG0lxssygZD2VA2KZ8OVD88EZ8qY6L5PYH29dWC292hPmJzj7NQYfLIP7enSD5g9pQ6hJjdl1WoixqMVllMdr3C/a56mB1X51A/Ti3s7tf7yT37tw4l2HleetPjtLwU+zw9wj4+da/KmaoZfu7ciSadF7uUdP4ZYs/71A38qdO0PzL32BH59r7SkI0+XxJmIA/Pr8YfKVHi1fi+u3+PsTW395n7posAvPb7l+RhTXoN3GG/i0hp5NFfKpennq6L5Pu3cqnX4W+7gvGlTC1PStIlr+VK/Lp1h+aO4FJ+42PhpQR6RDla2Ahr8kl6ap1Aj8WHs+tv7zzmtWb6v2n291pjRezIQfmWhkr+wfb0gl+7VtBA8Hmi5U+dYkb/Ay/5enSD5rTBQKnriOR7nU8O7GhXTfi0Um3JzcD/a+f8PZ3bf3oc6oovPZNGkrlk3cqKfJW21zUD+nn5dIZfuzRliYec2C+jWgY/tFwv+Dp3i+aWGL2m2Fk40sfVFnKWZ7/AIGh8fALH+ur2KLf+875SaQC69qNxSKnFLyFzXywYkH/ABr8j0XSfdp3ILWLmuAt6GBgP2iRv8HTnD8zdnMhNRtHc0T6jZYZsXOhWwsS71NMQxN+NJHH1/odW/8Aeae2DITde3u/JJXARrRxSgzVpozWtcUPCtc0CKT7tvMYYCHmGyZaeayqa/YFb/D+XTxD8xespDGsuF3tTlgNbtjcJJFG2m5GqPcLTOt+AQlz/QexDaf3lHsTO8Mdxy3zTBqHczWtkyKaVPwbgzkVwCI6nBIArQul+7nzugcx7ltjgcAJJgT+23oP96/M9OkPy26mlDFzuantawmwqNrve5X7eunHH5vb2I7b+8N+7rOHMt3vMJH8dkTX7PDlfh86fLpBJ9333AQgKLJ/smOP96Rf5V6dIflN03L49eeyNNrKhvNgMu3hubEyfb0s9wo5OjWbfS549nlt9/j7ss/heLzjdw6iK69vvToqeLeHC9QOJ06jTgCcdIZfYn3Ij16dqhenDTPFn7NTLx+dPnTp3h+SPStQxWPe8KlRqJmwm5aZbXA4aow0SsefoCT7Edn99j7sF87Rwe6kKsBX9Sy3KEemGls0BPyBJ86U6LpfZj3MiAL8sMQT5TWzfyWYnpzi776elQOm/MMFN+JVrYX4JHMc1JHIPp+Rz7P4PvZ/dxuIxLH7ubUFP8TSIcf0XjVh+YzxGOkT+0/uLGxVuVLmvy0MP2hyP59O8PcHVc7iNOw9nqxBN5s9jqZOBc3lqJ4owf8AC9z7P7f7x3sFcyCKP3l5aDU/HuNrGMf0nkVfyrU+XRfJ7dc+RLrbk/cSPlBIx/Yqk/y6EZWVlDKQysAyspBVlIuCCOCCPc0KyuqujAoRUEZBB4EHoGkFSVYUYdd+99a697917r3v3Xuve/de697917r3v3Xuve/de697917r3v3Xuve/de697917r3v3Xuv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XbWxOkdiZrsXsXNQ4TbeEhu7nTJXZOukV/ssNhqLWkmRzGRkQrDChF7F2KRo7q9b28t1MkECVkb/VU+gHQq5L5L5j9wOY9v5W5W29rjdbhsDgiIPjllbISJBl2PyABYqp1Qvlr8td9/KvfTZvONNhNkYSaph2LsWCpaShwdDKwVq6uZdEeR3HkY0U1VUV/pHGEiRV9yNtm2Q7bFpHdO3xN6/IfIf7J67P+yfsny77M8uCw28Lccw3Cqbu7K0eVx+BOJSBCSI46+ruS5J6Kf8A7zx/vvz/AIezPqaevf4e/de69/j/AL7/AI39ffvy69w69b/bfm/1/wB9f37r3Hr3++4P1/1vfuvde/2Pv3+Hr3RuPih8w+yfiruo1eAmfcGwstUxvu3r2vq5I8VlQFEJyeMlKTfwPcUEQASqiQiVUVJ0ljVVUr3La4Nxj7u2ccGH+A+o/wAHl84R96PYvlT3l2cQ7lGLXmSBCLa9RQZI/Pw5BjxYCeMbHtJLRsjEk7TPRvfHW3yH2NR7960zaZPHSlafKYyo8UGe21lPGJJcPuHGpLM9BXxA3X1PFNGRJE8kbK5j27tJ7KUw3CUby9CPUHzHXHX3D9uOa/bDmGflvmzbjDdL3RyCphnjrQSwyUAdD54DIao6q4KgZPaboC9Br2H1NsvsyiMG4sYoyEcTR0WdoRHT5ih4OgR1WhvPAjNfwzCSK/Om/PuE/eP7vvtl747WbPnXY1/eqRlYL6HTHeQVrTRLpOtATq8GUSQk5KVz0NeT+f8AmXkm5Euz3p+kLVeB6tC/rVajSxGNaFW+dMdV0dp/HzeXWxqMlFE249qxlnGcx0D+Sihv6f4zQgySY8i9jKC9P9PWGOn3xb9//ub+5fsk17vlnC29+36Et9bbodcCeX1sA1NBTzlUvBwrIjME6zH5E93uW+dBDZO4s9+NB4EjCjn/AIS+BJ/pSFk49pA1dAJ7xC6lfrv/AH3/ACP37r3XV/fuvde/33Pv3XuvfT37r3Xvfut9d/8AGv8Afce/da669+6913/vv999fz7117rr3vr3Xfv3Xuvf77/ff7f37r3XXv3W+vf77/iPfutde/4p7917rv8A3359+6911/vvr7917r3v3Xuu/wDY/wC+59+69117917r3v3Xuvf4+/de67/x/wBb/fX9+69117917r3v3Xuu/wDfW9+69117917r3++/33+29+691737r3Xvfuvde9+6913/AK/v3Xuuvfuvde/339f+R+/de6979Tr3XvfvPrfXfv3Wuuvfuvde/wCJ9+6917/X9+691737rfXvfutde9+691737r3XvfuOevdTsbS/fZHH0Vi33lbS0ulWVWb7idItKsx0qTr4J4Hs45e2398b/se0FSRdXkMNAQCfFkVKAnAPdgnA4npNez/S2d3c1p4cTN6/CpPDz4dXne/q165a9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uzuztk9PbJznYXYWcpsBtfb9MZ6ysnOqWeVvTS47HUq/vZDKZCciKnp4g0ksjAAfUh6CCW5lSGFC0jHA/1cB6noSco8o8wc88wbdyxyxtz3O8XL0VV4Afid24JGg7ndqKqip61P/l98td5fKzsGTNV5rMH1/gpZ6bYWyGqRJBiKFrJLlcmIbU9XuTLhA9TMNQiXTBGxjjBaRds2yPbYaChnb4m9fkPkP58T8u0Hsb7J7F7NcsrYW/h3HM1yA15d6aGR+Ijjr3LBHWiLjUayMAzEAo//Iv9t/vv9t7NOpu9Ovf8j/4r/j7917r3+9f63+H+8e/de/w9e/239f8AjX9ffvLr3Xv99/j7917r359+6917/Xt/T/if+J9+6917/Yf4W/P/ABHv3WvLobOhfkB2T8ct9Um++t8w1FVDxU+awtV5J8BujErJrlw+ex4dFqaZgSY5FKz00h8kLo41e0d7YwX8JhnX7D5qfUf5uB6AHuT7Z8p+6nLs3LnNdiJIstFKtBNbyUoJYXp2tw1Kao47XVlx1tQfFf5b9bfKjZ4y+16hMNvLFU8B3jsCvqo5MzgKlxGj1dK2mFsxt2ed9NPXRxqrXCSLFLqjEebhts+3S6JRWM/C3kf8x9R/k644+8fsnzX7N74bHeIjPsUzH6W8RSIplFTpbj4U6jLwsSR8SF0o5NT7L+ob66ZVZSrAMrAqysAVZSLEEHggj3plV1ZHUFCKEHIIPEEdbBKkMpow6Kd2t8Wtu7r+5zWyDTbX3A+uWTH6Cm3slKQzG8EKM+Jnka3rhUw/1iuS3vnz94L7hPJPuJ9dzP7YNDsHOTanaALTb7l8nujQE2rsaVkgUx8S0DMS/U/che+28bB4G28zh77aBQCStbiMf6YkCVQPJyH9HoAvVfO6do7j2VlZcLufE1WJr4tREdQl4qiMOUFRR1MZanrKZyOJI2ZD/X8e+OXuD7bc7+1vME/LPPfL0+37qlSocVjlUGniQSrWOaMng8bMvkaEEDLvYuYdm5msI9y2PcI7i0bzU5U0rpdTRkYeasAfl0m/99/vv9b2Bs9HPXvfuvde9+69173rr3Xj738uvde9+z17r3+8+/de697917r3v3Xuvf77/jXv3Xuu/fuvdde/db6979+fWuve/de67/4n/D37r3XXv3Xuvf8AFffuvde9++fW+vf77/X9+HWuu/8Aff8AE+/de669+4de6979nr3Xf++/33Hv3Xuuv99/xPv3Xuu/+R+/de69/h/xT3r5de697317rr37r3Xvfut9e/33++Pv2etde9+6917/AH3+++nv3Xuvf776e/de679+6916/v3Xuvf717917rr/AH1vfvLr3Xv99/vv9f37r3Xfv3Xuvf77/ff09+69117917r3v3Xuve/Z690sevaT7/f+x6EhCKzd+2qUhxqTTPmaKJi6i90s3P8Ah7kv2XsP3p7w+1G2FQVuOZdsjNRUUe9gU1HmKE1+Veg7zfcfScpc0XQJrHt1y2OPbC5x88Y+fV1fv6guuZ3Xvfuvde9+691737r3Xvfuvde9+691737r3Xvfuvde9+691737r3Xvfuvde9+691737r3X/9Tf49+691737r3Xvfuvde9+691737r3Xvfuvde9+691737r3Xvfuvde9+691737r3Xvfuvdasf/AEFH9L/94odn/wCx7B2p/wDWb3mB/wACFv8A/wBNlZ/84ZP+gusX/wDgp+Uv+mc3H/qj/wBbOu/+go7pj/vFDs//ANGFtT/6ze9f8CFzB/02Vn/zhk/6C69/wU/KP/TObl/1R/62de/6Cj+mP+8UOz//AEYW1P8A6ze9/wDAhb//ANNlZ/8AOGT/AKC69/wU/KP/AEzm4/8AVH/rZ17/AKCj+l/+8UO0P/Rg7U/+s3v3/Ahb/wD9NlZ/84ZP+guvf8FPyl/0zm4/9Uf+tnXX/QUf0v8A94odn/8Aowtqf/Wb37/gQuYP+mxs/wDnDJ/0F17/AIKflL/pnNy/6o/9bOvf9BR/S/8A3ih2f+f+ag7U/H/kG9+/4ELf/wDpsrP/AJwyf9Bde/4KflH/AKZzcf8Aqj/1s67/AOgo7pf/ALxQ7P8A/Rg7V/8ArN71/wACFzB/02Vn/wA4ZP8AoLr3/BT8o/8ATObj/wBUf+tvThjP+FRXQUtSVzPxc7foKTxsRPjN3bMy1SZgVCJ9rVJhYhGwJu3muCBZTe4bl+6JzKFrDzdYs9eDRyqP2jV/g/Pqyfen5OJ/U5e3ML8hAf5GYf4en/8A6Cgfiz/3jr3/AP8AnV11/wDZT+Paf/gRucP+mo239k//AFr6d/4KXkj/AKMW6/7xb/8AbR17/oKC+LX/AHjr3/8A+dXXX/2U+/f8CLzh/wBNRtv7J/8ArX17/gpeSP8Aoxbr/vFv/wBtHXv+goH4s/8AeOvf3/nV11/9lPv3/Ai84f8ATUbb+yf/AK19e/4KXkj/AKMW6/7xb/8AbR17/oKB+LX/AHjr3/8A+dXXX/2U+/f8CNzf/wBNRtv7J/8ArX17/gpeSP8Aoxbr/vFv/wBtHXv+goL4tf8AeOnf/wBbf8Cuu/8A7Kffv+BG5v8A+mo239k//Wvr3/BS8kf9GLdf95t/+2jr3/QUF8Wf+8de/wD/AM6eu/8A7Kffv+BG5w/6ajbf2T/9a+vf8FLyR/0Yt1/3i3/7aOvf9BQXxZ/7x17+/wDOrrq/+2/vT79/wI3OH/TUbb+yf/rX17/gpeSP+jFuv+8W/wD20de/6Cgviz/3jr39/wCdXXX/ANlPv3/Ajc4f9NRtv7J/+tfXv+Cl5I/6MW6/7xb/APbR17/oKC+LP/eOvf8A/wCdXXf/ANlPv3/Ajc4f9NRtv7J/+tfXv+Cl5I/6MW6/7xb/APbR0sqL/hTp8GHpKeTI9OfLGkrmiRqumotndP5CkhnI/cjp62fu7GzVMSn6O1PCWH1Ue0Mn3SvcMOwi33ZWjrgmW5BI+YFowH2VP29PL96TkEgatn3jV8orY/z+qH+DqV/0E4/Av/n0ny6/9ALpr/7fnun/AAJXuP8A9HrZP+c11/2x9b/4KP2//wCjPvH/ADitv+2vr3/QTj8C/wDn0ny7/wDQC6a/+3579/wJfuN/0etk/wCc11/2x9a/4KT2/wD+jPvH/OK2/wC2vr3/AEE4/Av/AJ9J8u//AEAumv8A7fnv3/Al+43/AEetk/5zXX/bH1v/AIKP2/8A+jPvH/OK2/7a+vf9BOPwL/59J8u//QC6a/3v/T5b37/gS/cb/o9bJ/zmuv8Atj69/wAFH7f/APRn3j/nFbf9tfXv+gnH4F/8+k+Xf/oBdNf/AG/Pfv8AgSvcb/o97J/zmuv+2Pr3/BR+3/8A0Z94/wCcVt/219e/6CcfgX/z6T5df+gH01x/7Hz37/gSvcb/AKPWyf8AOa6/7Y+vf8FH7f8A/Rn3j/nFbf8AbX17/oJx+Bf/AD6T5dj/AMkLpr/7fnv3/Al+43/R62T/AJzXX/bH17/go/b/AP6M+8f84rb/ALa+vf8AQTj8C/8An0ny7/8AQC6a/wDt+e/f8CV7jf8AR62T/nNdf9sfXv8Ago/b/wD6M+8f84rb/tr6nY//AIUzfAOtnMNT1x8rcRGI2f7rIdfdWSQFlKgRBcV3Zk6nyOGJBMYWwNyOLtTfdO9yY01JumzSGvBZriv291qo/nX5dKbX7znt3cSaJbTdIEpXU8MRH2fpzyNU/wClpjJ4Ve/+glH+Xr/zzvyS/wDRb7P/APtme03/AAKvud/v/a/+c8n/AFo6MP8Agj/bL/lLvP8Asnb/AD9e/wCglH+Xr/zznyS/9Fvs/wD+2Z79/wACr7nf7/2v/nPJ/wBaOvf8Ef7Zf8pd5/2Tt/n69/0Eo/y9f+ec+SX/AKLfZ/8A9sz37/gVfc7/AH/tf/OeT/rR17/gj/bL/lMvP+ydv8/Xv+glH+Xr/wA878kv/Rb7P/H/AJU337/gVfc7/f8Atf8Aznk/60de/wCCP9sv+Uu8/wCydv8AP17/AKCUf5ev/POfJL/0W+z/AP7Znv3/AAKvud/v/a/+c8n/AFo69/wR/tl/yl3n/ZO3+fr3/QSj/L1/55z5Jf8Aot9n/wD2zPfv+BV9zv8Af+1/855P+tHXv+CP9sv+Uy8/7J2/z9e/6CUf5ev/ADznyS/9Fvs//wC2Z79/wKvud/v/AGv/AJzyf9aevf8ABIe2P/KZef8AZO3+fo2vw9/m7fHj5zdkSda9CdZfI7KVWOo3yO6N3Z3rzbWK2HsmgMFZLRVG7Nx0+/ciMa+Ynonp6KBIZqmrmuI42VJXQF88eynNHt7tY3XmTdNrRHbTHGk7tNK1RURp4Q1aQQXJIVRxIJAIv5P91eWOe72ax5civJWiXVI7QlI4wa6dbsaAsQQqirNQkCisRal7h/qSuve/de6QXZ3Z2yentk5zsLsLOU2A2vt+mM9ZWTnVNPK3ppcdjqVf3shlMhORFT08QaSWRgAPqQ9BBLcypDChaRuA/wBXADzPQk5R5R5g555g27ljljbnud4uX0qq8APxO7cEjQdzu1FVRU9apPzB+YG9vlbvb72tNTt/rjb9TULsbYy1GqKhibVEc5nDE3gyG58hD/nJPVHTRt4YfTreWRdr2uLboqDuuGHc3+QfIfz4nyA7Nexvsby/7Mcv+BBouua7lB9Xd6cuePgw1yluh+FcGRh4kmdKoT3/AFv8P99/sfZpTqdPl17/AB/335v9ePfuvde9+691737r3Xr/AO+/1v8AD6W59+6914/778/8R7917rr37r3Xf+8f73b37r3Xv9v/AL7/AGHJ9+698uvf8T/vv979+690t+uux969T7ww+/OvdwV+2d04KoE9DksfKyF0JHnoa6A3gyGMrowY6immV4J4iVdWBt7YuLeG6iaCZA0Z/wBVR6EevQe5p5V5f512K+5b5n2uO72i4Wjo4rQ/hdG4pIhykikOjZUg9bQnwt+dmyvlJhotu5r+H7Q7mxdH5M1tLzGKg3FFBGWqM9spqqeWorKAKheejd3qqHnUZIgs7x/um0Tbc+tatak4b0+TfP58D/LrkD7+fd05g9nr990sPEvuQ5pKRXNKvCSe2G60gKr5okoAjm/CEesan69k/WNnXvfuvdJbd2ytsb6xT4fdOJpspRnWYTKpSqo5XXT9xQ1cZWoo5wAPUjC4FmuOPYD9xPbLkb3W2Cblrn3l2DcNsapXWKSQuRTxIJVpJDIP4o2UkYaq1BPuXuZt85Vv13HYtweC4xWmVcD8Loaq6/JgacRQ56rq7a+M+5ti/dZnbBqd0bWQPLI0UQbNYmEXY/xCkhAFXTRJ9aiBbAAl44wLnjB94j7i/O/tX9dzPyB4+/chJVmCrW+tEGT48SCk8ajJuIFFAGaWGJF1HMX2/wDezZOafA23fNFjvxoBU/oyn/hbt8DE8I3NeAV3JoCw+8Depw69/X/evevXr3Xve+vde9+6917/AI3/ALx7917r3v3Xuu/8PwPfuvdde/enXuve/de67/33+w9+6917/jX19+69117917r3vw6917/kXv3l17r3v3W+ve/V6117/ffX378uvde9+691737HW+vf77/ff4H37rXXvfvPr3Xf++t/r+/de669+6913/vh7917r3++/wB69++zr3Xv99/vv9t7917rr37r3Xveuvde976913z/AL7/AH39ffuvdde/de69798uvdd+/de697917rr37rfXvfutdd/7Dj/ffn37r3+Hrr37z69137917rr377evde9+691737r3QrdG0pq+3NgxAMdG4aWq9JUG1EslYT6gQVAp7kfUgG3PvIf7ptidw+8b7RW4DHTuyy4IB/RSSbz8gI8jiRUDNOgF7ozi39vubZCRmzZc/wBOift7sfPj1cN7+kbrnT1737r3Xvfuvde9+691737r3Xvfuvde9+691737r3Xvfuvde9+691737r3Xvfuvde9+691//9Xf49+691737r3Xvfuvde9+691737r3Xvfuvde9+691737r3Xvfuvde9+691737r3XvfuvdfIq/21/+J/Pvtf1x568Pz+f+KD/kfv3XuvfX/ffX/ez7317r3+8/T/fW496691763H++/wCJ+vv3Xuvc/wC+/wB8PfuvdeP/ABB4/wCKf09+6914c8/77/b+/dePXX++/wB7uPx9ffuvdd/6/wBP99/re99e68f+Rf7b/Y+/deHXR/P++/1/p/r+/de67/5HyP8AD68+9de69/r/AOvf37r3XXP++/r/ALa/49+6913wP9v7917J699P95/H+PH+8e/de49df1+g/wB9/T/XPvfXvTrv/ev+Kf8AFfeuvf4evcf69uP9b/iffuvde/23/FP6f737917r3/FP99/jz7917r35/wB8P959+69176fn/ff8i9769+XXv8P99/j7917r1v8AiP6e/de69z/h/vuPeuvY69b/AG3/ACK3+vx7317r3Hv3Xuuvp/xA/wBt/wAV966912D/AK3+8/7C/vfXuvf8U/2H+seOR7117rr/AG/9Pzx/vv8Ab+/de6sC/l8fy7O7f5hPaq7P68o22/13tqpx03avbWUpWfbuxMNWSMVggQyU/wDeDd+Up4ZBjsVBIJZ2UyStBSxzVEcae5vuhsHtls/1u5P4u6zBhb2ynvlYeZ46IlNNchFBwUM5CmTfbT2w3r3G3TwrUGHZYWHj3BHag46E/jlI4KMKKM5ApX6HnxO+I/SPwt6ixHTXRe2FwW3qKQ5DN5itkSt3TvXcc0MUVfund+Z8UUmVzNaIlUWWOnpYVSCnihgjjjXmPznzrzBz5vc2+8xXniXTDSijEcSA4jjXgqivzLElmLMST0W5W5U2PkzaIdk5fshDZqSx83dz8TyMcs5oBU4AAVQFVVBmPYT6EfSF7K7I2d1HsjcHYe/cxFhNrbaomrcjWyK0srEssVNRUVNGDNW5GvqZEhghQF5ZXCj6+3YIJbiVIYVrIxoB0IuU+Vd9525g2zlfluxa43i7k0RoMD1ZmY4REUFnc4VQSetUb5g/MDe3yt3t97W/c4DrjAVNQuxtjLPqioYW1RHOZwxEwZDc+Qg/zknqjpo28MPp1vLI217XFt0WKNcMO5v8g+Q/nxPoOzvsZ7Gcv+zHL/gW+i55ruUH1d3TLnj4MNcpboeC4aRh4kmdKoT23+82/wB5+n19mnU5ddf7H/ff74e9db67v/vP+8c/X3sde69/yL/inv3Xuvf77j/iPfuvde9+p17r3++4/r/vHv3Xuvf8V/P+++vv3XuvW+v1/P8At/8AW/w966917/ffT/ffn3vr3Xv6W/33/E/T37r3Xf8AvPJ44/3rn37r3Hp1wOeze1szjdxbby2Qwedw1XDX4rMYmrmoMjj6yBtUVRSVdO8c0EqHi4IuODx7pJGkqNHIoZCKEHgR0h3Lbdv3iwu9r3ayiudtnQpJFIodHU8VZTUEfb9vWyh8FP5iGF74hxvV3blVQbd7khiFPi8oRT47A9jpHpSM45TKI6DdzLzNQKFjqSDJS8FoIQHu+yPZVuLcFrT+a/b8vQ/t8ieUH3i/uvbh7byXfOHJMMt1yGxrJHl5rEnJ14q9t/BMSWT4JuCySWn+w/1h11737r3XvfuvdFf7b+M22t8Cqze1hT7Y3U4kmkWKLRhMxObsfvqWEf5FUyv9aiFeSSZI5CbjBL7xP3G+RvdcX/NHIoh2H3AbU7FFpZXjnP8AjESD9KRzxuIRUks0sUzEETl7fe9u9crmDbN+L32wigFTWaFf6DH41A/0NzwACOgFDXRuraG49k5ebCbnxVTishDdgkyhoamHUUWpo6iMvBV0zlTpkjZlvx9QR74se4Xttzt7V8x3PK/PewTWG7R1IDiscqVIEsMq1SaJiMPGxFag0YEDMfYeYdm5n2+Pc9jv0ntG814qaV0upoyMPNWAP5Z6TX/IrfX/AH3PsDdHXXv98ffv8HXuve/enXuu/wDff77/AGPvw691178Ovde9+6917/ff8U9+6913/vv+R+/de669+69137917r3v3Xuuv99/vvx7917r3v3Xuvf77j37r3Xvfuvde9+/w9e697917r3v3Xuve/fZ17rv/ff77/b+/de66Jv79Qde697917r3++P9ffvy691737r3Xvfut9d/j/ePfutdde/de69791vr3v32de69791rrv8A2/8AxT37h17rr37r3Xv94/1vfuvde9+6913/AL7/AH3+v7917rr37r3Xvfuvde9+63173vrXXveuvdD18ZqRarunaJcKUpUztWVa/qMe3sqkRW39pJ5Fb+np95d/cV20bh95329kbSY7aO/mINc02+6RaU81d1bOKKfsMUe9twYPbTmELUM5gTHzuIia/IqCPz6ti9/Ql1gH1737r3Xvfuvde9+691737r3Xvfuvde9+691737r3Xvfuvde9+691737r3Xvfuvde9+691//W3+Pfuvde9+691737r3Xvfuvde9+691737r3Xvfuvde9+691737r3Xvfuvde9+691737r3XyKv99/xT/Y++1/XHnr3++/1vr/AMT7917rw/2P/G7+/de69/xP0/H9f8Pfuvde/wAR/X/ff717317rr6f4/j/ev9h7917j13+f+Kf6/A9+6917m34/3n3rr3n17/H/AHj6Xt7917r35/Hv3XuvH8/7b3vrw69/xS/v3Xuvfi3/ABrn/Ye/de66/wCNf71/sffuvdd/7H6e9de66/2/9P6e99e68f8Aiv8Ah+f9hx7117ru/wBP+K/7x/X3vr3r11/vv99z7117r35/wH+9/X/e/e+vdd8f778e9de69/vuOOP+Ne99e66/H+w/3k/T37r3Xf8AsLf7Ef72Pfuvde/4i31/4r7117r3+v8A776f7H37r3Xv99/sfoffuvddc/763+wt9be99e67+n/G/wDeffuvde/4j/ff7C/v3Xuvf8U+pH/FfeuHXuvf73/xH+v7917qz3+Wh/LC7c/mJdiyw4t6rYvRmzchRp2d23VUTTU9JraGobaGzIZlFPnt95Cgk8ixE/bY+F1nqmAeCGoiT3Y929k9sNrDTAXHMM6n6e2BoTxHiykZSFTivxOaqnBmWWfaz2o3X3I3Jm1Nb8twOBPcU4nB8KGuGlIyTlY1Id6kokn0Lfj38eOofi11VtvpnpDZ2N2XsbbUCiKkookbIZnKPBTwV+5dzZPQtXn9z5j7ZGq66oLTSlVW4jREXmVzNzPvfN+8Xe+8wXzz7jMck8FWpISNeCRrWiouB9pJPRbYth2nlra7TZtkskt9uhWiqv8ANmPFnY5Z2JZjkknoa/ZB0b9IzsLsLZ3Vezs5v3fuco9u7W27RtWZPJ1rkKq3CQ01NCgaetyFbOyxU9PErzTzOqIpYge3YYZbiVIYULSMcDo+5Z5Z33nHfdu5b5b26S63m6kCRxr5+ZZicKiirO7EKigsxABPWqn8zPmbvH5Wbx0J95t3qrbtXMdl7LM4DOwDw/3k3L4HaGt3HWwMQFBeGhhYwwli0s00h7VtUW3R1NGuWGW/yD5fzP7KdlPYb2F2P2a2LU/h3XOV1GPqrqnDgfAgqKpAp4mgaVgHcABEjJT/AL76f8iH59m/WQHXXv3Xuvf7x7917rv/AH1v+Ke/de69b/W9+8+vcevf77/iP9v7117r31+v++vf/ivvfXuvfT37r3Xv999Pz9PfuvdeP+9f77/X9+6917+v+uPp9PfuvdeH59+691630/2//Iv9h7917r3v3XustPUT0k8NVSzzU1TTTRVFNU08jwT088LrJDPDLGyvFNE6hlZSCpFwb+9EBgQRg9NyxRTRSQTRq8LqVZWAKspFCCDggjBBFCPLrYL+Bf8AMip95fwbpn5C5mGk3efBjtn9mZOpSGl3bLJIsNHgt1SsiRUW4zqVKeuZhFkOEl0VNmqQTvGxGHXdWa1h4svmvzHqP8H2cOZP3kfupy7D9fz57YWDPseXurCNSWtgBVprcVJaDiXiA1Q8U1RVEV0vsL9YD9e9+691737r3SQ3psXa/YGIfDbpxcOQprs9NN/m67HzsAPucfWKPNSTWUAlTpcDSwZbj3HfuZ7Vcie73LsvLHPuwxXu3klo2PbNBIRTxbeYd8UnkSpo69jhkJUiHlrmrfOUtwXctivmhn4MOKSL/DIhw6+lcg5Ug56rY7d+PO5+tWqMtjvNuLaAJf8Ai1PAfu8XGzWEeapYtQhVLhfuE/ZckX8bEJ74h/eN+5lz17JNecx7EZd69uBVvqkT9e0WuFvYlqFVcD6lP0WOWEJYJ1mn7e+7+x86iLb7zTZ8w8PCZuyU+sLHjXj4Z7x5awC3Rev99/r/APE/j3hl1L/XXv3W+ve/da69/vvr79jr3Xvfvn5de67/AN9z7917rr/fH37r3Xvfuvde966917/ff776+956917/AH3++/2Hv3Xuve/de697917rv/ffn37r3XXv3Dh1vr3v3Wuve/V4de69/wAR7917r3v3Xuve/de67/33/Ivfuvdde/de697917rv37r3XX++/wB9z79nr3Xv99/tvfuvde9+6917/Ye/de69/wAj9+691737r3Xvfuvde9+z17r3v3Xuve/de697917r3v3Xuvf6/v3Xuve/cevde96+zr3RnviRSmo7Z8wDEUO2MzVMVXUFDy0FFdzzoXVWAX/qQPz7zy/u6LE3f3hJpwCRa7BeSmgrQGS2hqfQVlAr6kDz6g/7wU4h9v8AwyR+rfQr+wSPj1+D9lT5dWfe+7nWDnXvfuvde9+691737r3Xvfuvde9+691737r3Xvfuvde9+691737r3Xvfuvde9+691737r3X/19/j37r3Xvfuvde9+691737r3Xvfuvde9+691737r3Xvfuvde9+691737r3Xvfuvde9+6918k7ecMNPvDdcEEUcEEO5c7DDDCixxQxRZSqWOKKNAFjjjRQFUCwHA99o9uZn2+xZ2JcwoSTxJKjJ65Ib/ABxxb9vcUSBYlu5gAAAABIwAAGAAMADgOk3/AI/77/H/AA+vtZ0Ude/33+8/8T7917rr/iP97/4r73Tr3Xf+8cj/AHv/AIr7917r31/33+H+vzx7117h17/fcc2t/T37r3Xvp/xX6e/de68P99/yL8+/de69/wAa+g976917/iv1/wCIv7117r1v6f7z+fe+vV69/vv99/re/de68fz/AL7/AG3+39+6911/xXj/AA/2/v3Xuu/+J/2P9f8AYe9de69/xX8f7zze/wCffuvde/rz9fxf/ffj3vr3p17i3++/x+vvXXuvf776f77n37r3Xv8AYf09+6917/evp/vv8ffuvddf1H+B/wCIt/T3vr3Xv98P9vYX+t/fuvde/p+f99/T37r3Xdrf1/33/Gh7116vXvp/vre/de69/wAb/wAP9tf+nv3Xuvf8T9f9uL+99e69zf8A3x/29/euvde/29v999P8ffuvdXFfyrf5SXZX8wLd8W893jN9dfF7bFcU3V2KlGIclvbIUkumfZHWf30TU2QyruhSvyRSWixCXMglqDFSywb7xe9W1e2tkbCx8O65vmX9OGtViU8JZ6ZC+aJUNIeFEqwnP2h9m7/n+5Xdt1ElvylG2X4NcMpoY4Sfwg4klyFIKLV66foDdS9S9ddF9dbT6m6m2nitk9fbIxUOH25tzDwmOlo6WItJLNNLI0lVX5KvqZHqKurqHlqaupleaZ3ldmPNbet63TmHdL3ed5vHuNyuHLO7HJPp6BQKBVACqoCqAAB10F23bbDZ7C12zbLVILCBAqIooqqPIf4STkmpJJPQi+yvpd0jOwuwtndV7Ozm/d+5yj27tbbtG1Zk8nWMdKqCEhpqaFA09bkK2dlip6eJXmnmdURSxA9uwwy3EqQwoWkY4HR9yzyzvvOO+bdy3y3t0l1vN1JpjjTz8yzE4VFFWd2IVFBZiACetVP5mfMzePys3jpX7zbvVW3ayY7L2WZgGc2eEbl3KIHaCt3HWwMQAC8NDC5hhJJmmmkTatqj26Opo1yw7m/yD5f4f5Dsp7C+wuxezWxam8O65zuox9VdU4cD4EFRVYFPE4aZhrcABEjJT/vv99+PZr1kB/g69/vv+NH6e99e69/t/wCv5/x59+6914/77/iPfuvde/2Pv3XuvDjn/kf/ABr37r3Hr3+8/wC9H37r3Xv9hb/ff48/n37r3Xv6/wC9D/ffT377OvZ69/rf7b8/7H/b+/de+fXh/h/xX37yHXuvf4fnj6e/der17/ff72Pxx7917r1/p/h/vP8Arm349+6117/efz/vPv3W/l178f77/be/de69/T37r3V4XwF/mQy4lsL0l8iM282Kd48dsrtTM1pabE30R0W3t7VlTdpsWW9FPlJZNVL6UqCYbTQBDedi+O7sU+bIP8Kj/CP2enXPP7yn3VEvBuHuD7XbeFvADJdbdEmJOJee0VeEnm9uopJloqP2SX4RyRzRpLE6SxSoskUsbK8ckbqGR0dSVdHUggg2I9g/h1zbZWRmR1IcGhBwQRxBHkR1z9+6r1737r3XF0SVHilRZI5FZJI3UOjo4KujowKsrKbEHgj3SWKOaOSGaNXhdSrKwBDAihBBwQRgg4I6srMjK6MQ4NQRggjgQfIjolncnxZpMp91uPrSGDH5Czz1m1SywY6tbl3fCu1o8dUsf90MRTtwEMVrNzG+8r9wXbOYvr+dvY+3hsd8ILzbXUJaznJJsz8NtKf98ki2bATwKHXkt7ce+9xY+Bs3O0jTWeFS6+KRPICYcZFH8YrIPxa61BA66grcXW1OPyNJUUNdSTPBV0dXFJBU08yGzRzQyBXRwfwQPfIDeNn3Xl7dL7ZN826a03e2kMcsMqNHJG68VdWAKn7RkUIwQess7W6tr62hvLO4SW1kUMjoQysDwIIqCOov/G/Zb0o697917rr37r3Xfv3Xuuvfuvde9+691737r3Xvfq16913/AMU/4379nr3Xvz/vPv3Xuuv99/yL37r3Xvfuvdd/74e/de669++fW+ve/eXWuu/fuvdde/cOvde9+691737r3Xfv3Xuuv99/vfv3Xuve/f4evde/3359+6917/ffn37r3Xf++4/1re/de669+691737j17r3v3Xuve/de69/vv8AYce/de697917r3+9+/de697917r3v3Xuu/8Akfv3Xuuvfq9e697969e6OF8M6UPvndNbYXp9pmlDFm1AVmYxsxUKPSQxoRcnkW4+p99Kf7svbkl90PcLdigMkGwCEGpqBPdwORTgQTbgknIoAMFusdfvIzleVthta4fcNX+8QyDjx/H/AKqDqxr32k6w2697917r3v3Xuve/de697917r3v3Xuve/de697917r3v3Xuve/de697917r3v3Xuve/de6//0N/j37r3Xvfuvde9+691737r3Xvfuvde9+691737r3Xvfuvde9+691737r3Xvfuvde9+6918lLfP/H7bw/w3TuD/AF/+LtV8/wBT77RbZ/yTdvp/viP/AI6OuSfMn/Kw79/z2z/9XW6S/wDvv99b/H2t6JOvf71/xFv9j731vr3++/5H/T3rr3Xv9f8AH++/p7917rw/3q9v6e/dePXvxx/vufe+vde/2H+8H/eLe9de69/vv9f/AIp7917r39f94/33HvfXuvf4H+n9Prf37r3Xv95tcf719Pp7917rx/339P8AfH3rr3Xv+Kf7H+tv949+69148/77/fHg+/de69/xX/kf+8e/de69/vH4+v8Are/de66/4p+P96/H49+6913/AE/23+wP+H+Hv3Xuvf73/vX+P59+6917/ff1t/X/AGPvfXuvf71/vH9Twfeuvde/330/31vfuvde/wCKf0/2/wCPe+vddf0/4j+n+Pv3XvXr3+9f77+vv3Xuu/8Aff1/3rn3rr3XX++5/wBh7317r39P8f8Aiv8AxPvXXuu/z/vv8P8AePfuvdXtfykf5OG9Pm5nMP3V3ZQ5fZnxQxNfOwqUlkxe5O5chi6hYZ9ubPe61lBtWOqRoslnFAAMclLRMakSzUeO3vT76WHIFvPsOwSJcc5OoxTVHahhUPL5NJTKRfMPJ20V8hfaD2RvOc5bXmDmOJoeUgahalZLog/ClKFISa65AQxA0x5PiJvnbD2Hs3q/Zu2uvOvNtYjZ2yNnYijwO2NsYGjioMThsTQRiKmo6OmiACqoGpmbVJJIzO7M7Mx5zbjuN9u99d7nud28+4TuXkkc1ZmPEkn/AIoDAoB1nxZ2drt9rb2NjbpDZwoEREAVUVRQKqjAAGAB0rfaLpT0lt7b22r1ztXN723vnKHbm1tu0MmQy+XyEnjp6anjsqqqqGlqKqolZY4YYleaeZ1jjVnZVLkUUk0iRRIWkY0AHRxy/wAv7zzVvO38v8v7fJdbxdSBIokFWZj/ACVVFWZmIVFBZiFBPWqj81vmXuj5U74eGhkyGD6i23WSDZO0ZXWKSodYzBJuncccMjw1WfyClvGhLJQU7+GMljNNNIe07Um3xAsAbph3H0+Q+Xr6n8uuy3sB7D7P7N8vLJcJFcc73cY+ruQKhQTUW8BIBWFMajQNM48RwAI0jJD7OOshOvf7H37r3XuP999fp/xX378uvZ69/vv95/417917r3+w9+6917/ff717917rx/33++/2Pv3Xuvfj/W49+699nXXv3Xuux+P99/T+vv2evde/33+9/wCx+nv3Xuvf4/19+699nXv9h+OLe/de69f/AHj37z6911/vv9t9PeuvU67PvfXuuh9f9f6X/r/xr37r3Xd/+Ke/de69/vv99/X37r3Vv3wG/mK1nVkmH6a70ys1b1hpjx+0951Qmq8jsBtRFNjMq8Ylqa/ZxLBIzpaXGiwW9MNMIX3nYxPqurNf1+LL/F8x/S/w/bxwc+8p91uDnBL7nz26slj5uqXubVaKl5/FJGDRUuvNhULPkmkuZNi6iraPJUdJkcdV01fj6+mgraGuop4qqjraOqiSelq6SqgeSCppqmCRXjkRmR0YEEg+wSQQSCKEdctZ4J7Wea1uoXjuY3KujAqyspoyspoVZSCCCAQRQ56k+9dNde9+691737r3QM9sdJbW7UonkqkXE7mgh0Y/cVLCrTrp/wA3T5GENGMjRX40syul/Qy8g40feE+69yD7/bTJJuMS7fztFHpttxiQGRafDHcJVfqIK/gZldKkxSISayTyB7nb7yHcqkDG42RmrJbsaLni0Zz4b/MAq34lOKVg79683R1vmZMLuagaBzqehr4dUuNylMp0/c0FVpVZEtbUhCyxkgOqnj3wg93vZfn32S5mk5a542kxs1WguEq9tdRg08SCWgDeWuNgssZIEiKSK5xcqc4bFzntqblsl0HXAdDiSJv4ZF8j6EVVuKsRnpD+4o6FHXvfvPr3Xf8AvH/Gvfuvdde/de697917r3Pv3p17r3v3Xuvf7H/fX9+691737r3Xv98f9v7917r3v32de67/ANj7917r3/E+/de69/vuf999ffh17rr/AH3+HHv3Xuu/fuvddf77/ff059+691737r3Xvfuvde9+6917/ff776e/Hr3Xvfuvdd/8U9+69119f99/T37/AAde69/vv99/r+/de6979nrfXvfutde9+6913/vv99/T37r3XXv3Xuve/cevdd/8a9+6917/AH3+v/vPv3Xuuvfuvde9+691737r3R5/hVSFqnsOvIIEUG2aRCU9LmeTOTShZD+Y/tkuo/1QJ/Hvq/8A3X+3s117zbqyMEWPa4lOnBLG/dwG9V0IWUV+NSaYri395i4pByfag5ZrlznhpEAGPnqND8jTz6Pr763dYode9+691737r3Xvfuvde9+691737r3Xvfuvde9+691737r3Xvfuvde9+691737r3Xvfuvdf/9Hf49+691737r3Xvfuvde9+691737r3Xvfuvde9+691737r3Xvfuvde9+691737r3XvfuvdfJZ7Dpqii39viiqongqqTeG5qWphcWeKenzVdFLE9jYNHIhB/wAR77QbSyybVtjo1Ua3jIPyKDrkpzMjJzJzAjijLezgj0IlavSQ/pz/AEt/t/8AYe1/RJ69e/33/FP8ffuvdev/AL7/AHwt7917r3+t/vv9b37r3Xv6D37r3z66/wAP6f71/vXvfXvn13/vuPoPr/sPp7117roc/wCH+B/Pv3Xj13/sP98P94+nv3Xuvf77+g/4j37r3Xv+I/x/3wHv3XuvcAf7z/vjx7917j17/jf/ABr6/T3vr3XR/wBb/WP/ABHvXXvz67/p9f8AjX+x5Hv3XuvD8f71/wAaPPv3XuvcD/ff09769nr3P1/2/wDvuefeuvY68QOfp/vv+N+99er11/vj/jf8/j+nvXXuvf7bn8/4f7Hg+/de675/43/vre/dex17/iP8P6/4e/de69/vY+v++/qPe+vf4OvH/ff7Af63Pv3Xuvf63H+2/wBf3rr3XX5/I/33+t7917r1/r/T/X/3r6+99e62Mf5O/wDJazHymqttfJj5O4mtwHxto62PJbP2LUrV4/Pd5y0UoaKeVlMFTh+rjUpaarQrU5ZUaKl8cTGrXFz3y9+YOUEuuU+UZ1k5qZdMswoUtAfIcQ1xTgvwx4Z6sNHWT/sr7IScwm05t5utyuwAhoIGFGufMO48oP4Rxm44ioZN43b23sFtLBYba+18NjNu7b27jKHC4HA4WhpsZh8Nh8ZTR0eOxeLx1HHDSUNBQ0kKxxRRqqRooAAA98+bm5uL24nu7ud5bqVyzuxLMzMaszMakkk1JOSes44oooIo4II1SFFCqqgAKAKAADAAGABgDp49sdOdJXe29tq9cbUzm9975uh27tbblDJkMvl8hJ46emp47KqqqhpaiqqZmWKGGJXmnmdY41Z2VS5FFJNIkUSFpGNAB0c8v8v7zzVvO38v8v7fJdbxdSBIokFWZj/JVUVZmYhUUFmIUE9asHzY+bG6vlPus4vFmu250/t2tlfam1Hl8dRlaiPXCu6d0rC7w1GZqYmPggu8NBC5jjLO0s0shbTtCbfHrcBrphk+nyH+U+fXY37v/wB3/ZvZzZheXgjuuebqMfUXFKrGpofp7eoqsSmmt8NMw1MAoREIn/j/AL3/ALz/AL37OesjOvf77/ffj37HXuve/de69/t/63/33+v7917r3/FPfuvfn13f/bc/0/3r6j37r3p11/vrf77/AA9+p17r3/G/9f8A3r37r3Xv+N/j/jXv3Xuvf73/ALb/AI179Tr3Xv8Aff8AFfp7917r3v3XuvfT/if97/3r37r3Xre/de69/hx/vHv3Xuve/de/wde/4j6/j/D/AA9+696dd/1/40R/xv37r3XX++5+p9+6917i3++/3j37r3Xv9tx/xr3rr3VqHwL/AJg2X6JrMT1P2xW1OX6Yq6pqfGZWRZqvK9bz1kqkT0ukyTVm0vMzPUUaqZKcu01Pc6oZQ5vOyrdh7q1Wlz5jyb/ob/D59Yb/AHkPux2XuLBfc6clW6Qc+ImqSMUWO+Cjg3ALc0oElJAkoEkpiRNlfGZPHZrHUGYw9fR5TE5Sjpshjclj6mGsoMhQ1kST0lZR1dO8kFTS1MEiujoxVlIINvYFIKkqwow65O3dpdWF1c2N9bPDewuySRupV0dSQyspAKspBBBAIIoep3vXSfr3v3Xuve/de6TG7dnbd3zhqjBbmxsORoJwSmsaaikmKlUqqGpW0tLVRX9LqR/Q3UkED+4Xtxyb7p8tXnKfPGyRXuzzA0DCjxPSglhkHfFKvFXQg+RqpIJ5y/zHvPK+5Rbrsl60N2vGmVdfNXXgynzB+0UIB6rD7i6I3D1bVPXwebNbQqJilHmo4x5aNnJMdHmYoxpp6i3CygCGY/p0sSg4R/eW+6Tzh7CXsm82Bl3T23mlpFeBf1ICx7Yb1UFI3/CswAhmPDw3PhLnD7c+6u0c9wLaS6bbmJFq8JOHpxeEn4l8yuXTzqO4gP8A77/jfvEbqVuvf7z7917rr37r3Xv9h7917r3+v7917r3v3Xuve/de67/33+8e/de669+691737r3Xv9t7917r3v3Xuve/de69/vv9b37r3Xvfuvde9+/wde67/wCK+/de669+691736vXuvf778e/de679+6917/jfv3XuuvfvXHXuve/de69/j+P99+ffvs6917/AH3/ABPv3Xuu/wA/1/p/vv8AW9+6911795cevde9669173vJ691737r3Xvfut9e9+611737r3Xv99/j7959e6sL+GFLo2zvWt02+4zuPpdWq5P2ePeW2n6DT999fzf8Aw99mP7six8P2/wDczctOZt4hirXj4NsHpTyp4/Hzr8usQfvKT6t75Ztq/BayN/vcgHH/AGn+qvR0ffTXrGrr3v3Xuve/de697917r3v3Xuve/de697917r3v3Xuve/de697917r3v3Xuve/de697917r/9Lf49+691737r3Xvfuvde9+691737r3Xvfuvde9+691737r3Xvfuvde9+691737r3XvfuvdfJ57u/5nP27/AIdn7++vHH968tb32X5e/wCSBsf/ADxw/wDVteuTnOH/ACt3NP8A0sbn/q8/QYf77j/Y/T/b+zjoOde5/wB9/vHv3Xuvf73b+n+88+/de/wde/2x/wBb/Y/63Hv3Xuuv9iP9v/vjb3vr3Xf+8/7z/tuT7917rv8A43/sf+Ke9da66HHF/fut8evf7x/T/ff4+/de69/sf99+f979769178f8j/r7117rr/ifryPfuvdd/wBPr/vrf77+nv3Xuvf8aP8Aj+L/AO9e/de66/3n/ff7H3vr3XL/AI1/sP8AkfvXWuuv8Pz/AL7+nv3W+vf71z7917r34/H/ABFx7317r3++/wCJ/wAfeuvde+v+9f8AI/r7917r3+P+35t/S9vfuvde/wCR/wC+/wBt7917r3++v+P969+6917/AH3+t/xW3v3Xuuv95/5H7917rv8Ax/w/pf8A249+691tIfyeP5H1Z2odq/Kf5k7ZrcV1rFU4/cHV3SGeoXpa3sunWP7zH7s7AoaoJUUGwZpHimosc6iXNxjyThaBkWtxB98PvBptH1nJ/It2r7oQyXF2hqIDwaOEjBmGQzjERwtZASmXHs37C/Viz5q55tGWAMHgtHFNYpUPcKRXRWhWI01U/UGglG3P6enp6OngpKSCGlpaWGKnpqaniSCnp6eBFjhgghjVY4YYY1CqqgKqgAC3vBBmZ2Z3YlyaknJJPEk+ZPWZoAAAAoB1m91630l96712t11tTO733tmqLbu1tt0EmSzOYyEhSmpKZGWNRZQ8s9TUzyJFBDGryzzSJHGrOyqbxRSTSJFEpaRjQAdHGwbBvHNO87dy9y/YSXW8XcgSKJBVmY5+wKoBZ2YhUUMzEKCRqu/Nj5sbr+VG6zi8Ya3bnT+3K6R9p7UeQR1GVqI9cK7p3SsLtFUZmohY+GEM8NBC5jjLO000sh7TtMe3x63o10wyfT5D/KfPrsd93/7v+zezmzfWXnh3XPN1GBcXFKrGDQ/T29RVYlNNb0DTMAzAKERCJ/74eznrIzrs/T37r3Xvx/vv6/8AG/euvefXv8f8f+K8+99e66/J/wBj/r/1Pv3Wuu/+J9+63gde/wB9/vuPfuPXuvf8Tce/dePXv99+Ofx79178+vfT/ff77j37r3Xrf48fXn37r3Xf4/3r/ebH37r3XX++/wB9z798uvde/wB9/sf959+6917/AGHIt9Pz9Pfuvde/2/8Avv8AiPfuvde+v+++n/I/fuvde/3v/jY/23v3Xuvf77/b/wDFPeuvde/4p/vuPe+vde/r/vuOPr7917r3v3XvTrwt/wAU/wCN/kj37rVOrMPgd8+M58dszSdedkVuQzvSWXqlQB2nrsh1zWVD2bL4KImSabAyO2qux8Y/rPTr5vJHUB/eNmS9Uz26hbsfkG+R+fofyPyxL+8f92zb/dGxn5o5Ugit/cCBK+SJfKoxFKcATAYimb5RynRpeLZxwmbw+5MPjNwbfydDmcHmqGmyeJy2NqYqzH5HH1kSz0tZR1UDPFPTzwuGVlJBB9gJlZGZHUhwaEHiOuRt/YX21X13tu5WkkG4QSNHJHIpV0dTRlZTQhgRQg9OnuvSTr3v3Xuve/de6jVlHSZClqKGvpoKyiq4ngqqSqiSenqIJFKyRTQyq0ckbqbEEEH2j3DbrDd7G72vdbKK5224jaOWKVFeORGFGR0YFWVgaFSCCOPT1vc3FnPDdWs7x3MbBldSVZWGQQRQgjyI6rq7z+NlVtQVe7NhwT122VD1GSwwMk9fgUVWeWopyQz1uIQAliSZYB+rUl3XjD9677kF/wAhncfcP2is5LrkkBpLmxBaSexABZpIq1aa0ABLAkywefiR6njzG9rfemDf/p9g5rlWLezRY5sLHOeAVvJJT5fgfy0tRSUK3+2983Osh+vf77/X9+6917/jX4/33Hv3Xuuvfuvde9+6914+/enXuve/de697917rv8A3rj34+fXuve/de697917rr/ff74+/efXuve/de679+691737r3Xv99+f9v7917rr37rfXvfv8PWuve/de67/AN9/vv8Abe/de697917rr36nXuve/de697917r3v3Xuve/cOvdd/763+t7917rr37/D17r3v3Xuu/wDff6//ABr37r3Xvfuvdde/f4Ovde9+HXuve/de6sx+H1IKfq/JTkeqt3jlJgxj0N44sXhKVU13JkRXgYg8AFiP6k9zv7t/bfovYTd7w5a85kupK6aHSltZQhdX4wGiYg4ALMtKgk4TfeJuPF55soq4i22IUrXJlmatPI0YD5gA9Gr95/8AUC9e9+691737r3Xvfuvde9+691737r3Xvfuvde9+691737r3Xvfuvde9+691737r3Xvfuvdf/9Pf49+691737r3Xvfuvde9+691737r3Xvfuvde9+691737r3Xvfuvde9+691737r3XvfuvdfJ57t/5nR27/AOJQ38P/AF68t9Le+y/L3/JA2P8A544f+ra9cnOcf+Vt5p/6WNz/ANXn6C//AH3J/wB4/wBYD2cdB3r3++/4rf6fT3vrXXdv+J/4pb/be9de69/vuP8AfD6e/de69/xA+v8Avj7917r35t/vv9b8W9+6917n/jf+Hv3Xuvf63/E/X/iPfuvde/5Hb/ffj37r3Xvz/sP+RX/2/vfXuvfn/ff8b9+6917/AH34/wBf3rr3Xv8Afc/T/iv09+6917/W/wCKX/23vfXuvf1t/wAj+v8ArX966917/jX++/w+vv3XuvfX6/T3v7OvfZ17+n1+v++/wHvXXuvH/Y/4+99e69/vNv8AWtx7117r3+x+t/8AYf74+99e69/vvp/gfeuvde/33H/Ef7b37r3Xv+J/43z/AFHv3Xuvf76/4/5H7917rtQWIVQWLEKFH1JPAAA5JP8AT36tM9epmg49beX8nP8Akc/bttr5U/NvZoM6nF7i6g6D3DAGSL0U+Sxu9u18RJfVMrFGotu1S2QqXyMRNqZcJffP7wWsXfJ3IF92dyXN4h48VaK3b04h5l48IjTvOaPsr7F/Q/S83872db7te2tXH9n5rLOp/wBE80iP9n8TgyUWPbi94VdZa9e9+690nt2bs23sXbea3hvDNUG3ts7eoJslmczk5hBR0NHABqkkaxZ5HchI40DSSyMqIrOyqbxxvK6xxqWdjQAefRnsuy7rzFuthsex2El1u11II4ooxVnY8AB5AZLMaKqgsxCgkatfzj+cW5PlFuR9t7bav290tt6vaTb+33YwVm5qyAvFHurdMcbFXqpEYmkpLtHQxN/alaSRpB2jaE29BLLRrthk+S/If5T5/Z12H+7z93navZ/aV3bdljuufrqOk0wytupybe3J4KP9Flw0rDyQKor/AP8Aff77/X9nfWTHXv8AfX/H++I9+699vXv99/xv37r3Xv8Abe/fLr3+Hr345H1P++/Hv3Xuvf7x/W//ABX37r3XX+t/xPvXXuu/99+bAf8AEW976917/ffj/iv+Pv3Xuvf7z/vj/j7917r3++/23/FPfuvddcj/AHn37r3Xv99z+effuvdd3/339T7917rr/jfv3Xuve/de69/vf++/4j37r3z67/1+P9f/AI17917r3++/2Pv3Xuvf737914ddfX/D37r1eu/99/re/de69/T6/wC+Hv3XuvW/1v6f4H37r3pXru/9P94/4379177erLPgZ89Mx8ccvS9d9iVNbmeks1XXZR5azIdd5CslvNm8JCNcs+DnlfXX0CAkktPTjzeSOoIN52Zb5TcQAC6A/JqeR+fofyPyxM+8j926x907GbmnlaGO39wYI/kqXyKMRSnAEwApDMccIpT4eh4tnTCZvEbkxGM3Bt/J0OZweZoabJYnLY2pirMfkcfWRLPS1lHVQM8M9PPE4ZWUkEH2AWVkZkdSGBoQfLrkXf2F9tV9d7buVpJBuEEjRyRyKVdHU0ZWU0IYEUIPTp7r0k697917r3v3XuuiAQQQCCCCCLgg8EEH6g+9EBgQRUHrwJBBBz0Rvvz42LUffb266otM9pavN7VpYyRUsWMk1fgoUB0zclpKVRZ/rEA3oblX97v7kabh+9fdL2Y2sLuFGlvtqiU0mNdTz2KD4ZMlpLVRpk4wASfpSZSe0/vSYvpeWecbqsWEhumPw+QScnivALKcj/RCR3AhTKyMysCrqSrKw0srA2KsG5BU/UH3yKkjkikeKVGWVSQQRQgg0II4gg4IPA9ZXAhlDKaqeFOuPunVuve/da67/wAP959++fXuuvfuvde9+6913/T37/D17r3+Hv3Xuuv99zz7917rv/ff778+/de669+PW+u/9h/vv969+61117117r3vfr17r3v3Xuve/de6979+fXuve9db69791rr3/FPe+vde9+691734de697917r3v3Xuve/de6979w6917371691379w6917/fD/Ye/de66/3359+9evde9+691737r3Xvfh17q1T4s0hp+msDMVKivyOfqwSwbWEy9VQ6gASUANEVsbG4v9CPf0CfcIsTafdm5NuChAurvcJRkGtL2eGoHl/Y0oaGoJ4EdYG++1wJvcjdYw1fChgT7Kwq9Pn8da/Onl0Yj3mT1D3Xvfuvde9+691737r3Xvfuvde9+691737r3Xvfuvde9+691737r3Xvfuvde9+691737r3X/9Tf49+691737r3Xvfuvde9+691737r3Xvfuvde9+691737r3Xvfuvde9+691737r3XvfuvdfKN+RWKkwXyC71wk0sc82H7j7OxUk8YZY5pMfvbOUjyxq3qVJGhJAPNj77JcrTC45Z5cnUUD2Fu32ViQ9cn+dUMfOXNsdaldzuh+ydx0Dn+x/wB99fZ70Gfy66/xv/Xnk+9/l17rsD/ff4/7zb3rr3Xh/vrW/wCIH49+6917/ff8Rb3vr3Xvz/vv9f8A3r37r3l17/fW/wCKe9de69/tvz/sP9j/AK/v3Xuvf8V/33+Hv3XuvfW/1sT/AL7+vv3Xuvf73/vrX/B9+6917/Yf7z/vvx73178+vf7Hj/fce/de/wAPXv8AfW/4n+nvXXuuv94/x/x/5F7317rv+v8Ar8j/AHv/AG/v3XuvAfX/AI1/vP8Asfeuvde/wtb36nXvn17/AH3+vb/efe+vde/2/wCP98Px7917rw/33+x5/wASfeuvde/wv/xX6+/de69/vv8AW49+69119T/xPHP/ACL3vr3UikpaquqqahoaeetrayohpaSjpYZKiqqqqokWKnpqanhV5ZqiaVwqIqlmYgAEn3R3SNHkkcLGoJJJoABkkk4AAyfTpyKKWeWOCCJnmdgqqoJZmY0AUDJJJAAGScDrdS/k8/yQaDpqPbPyi+Yu2aDMdtTwY7P9ZdM5qkSsoOp5fItbQbn3xR1CvTV/ZMQSKSloWDw4FvVJryAUUOBHvh94GXfmu+UeRrt49kBZJ7pTRrkcCkRGRAchmwZfKkfx50+znsZb8tpbczc32yTcwEK8ULAMlqa6gx4hpxg1GIj8JLd3Wz57xJ6yZ697917pPbs3ZtvYu281vDeGaoNvbZ29QTZLM5nJzCCjoaOADVJI9izyO5CRxoGkllZURWdlU3jjeV1jjUs7GgA8+jPZdl3XmLdbDY9jsJLrdrqQRxRRirOx4ADyA4sxoqqCzEKCRq2fOL5xbk+Ue5H25txq/b3S23q95NvbfkYwVm5q2AvHHundMcTlJKt0JNJSEtHQxt/alaSRpB2jaE29PFlobthk/wAI9B/lPn9nXYf7vP3edq9n9qXdd2WO65+uo6TTDKW6GhNvbkjC1/tJMNKw8kCqK/f99a3s76yY67Hv3Xj17/W9+9Ovde/4n/if9sPfuvde/wCRe/de69/xX/D37r3Xvz/T/efr/r/4e/de69x/vvz/ALD37r3Xv99/t/8AW9+/w9e69/vv9f8A417917r31/330H+P0/p7917HXX+9f77/AIr7117rv3vr3Xv99/xP+39+6917/ff8TyPfuvde/wB9+P8AYe/de69/vv8Ab+/de699P6e/de69/sLc/wC2t7917r3/ABH++/2Hv1Ovde/P+w/3v/X9+691737r3Xv+N/X/AFj7917r3H++/wBbj/be/de697917r3/ACL/AH3H5Pv3XuvX9+691Zb8C/nnmPjlmKbrvsSqrs10lma71KBLWZDrvIVkt5s3hIV1zT4OeVy9fQICSSainHm8kdSQbxsy3yme3AF0B/vQ9D8/Q/kccMTPvI/dusfdOyl5p5Whjg9wYI/kqXqKMRSnAWYAUhmPyilPh6Wi2dMJm8PuTD4zcG38nQ5nB5qhpsnictjamKsx+Rx9ZEs9LWUdVAzxT088LhlZSQQfYBZWRmR1IcGhB4jrkXf2F9tV9d7buVpJBuEEjRyRyKVdHU0ZWU0IYEUIPTp7r0k697917r3v3Xuve/de6Jx3/wDHRdzGt3tsSmji3CEkqczgYUCR55l9UlZQKtkizBW5dOFqjyLS38nNr73/ANy+Pn47l7oe1NkkXOoVpLyxQBV3CmTLCBQJeUrqXC3JpwmJMuR3tJ7xtsgtuWeapy20VCwzk1MHokh4mHhRuMXDKfBXbJG8MjxSo8UsbtHJHIpSSORCVdHRgGR0YEEEXB98XJ4JrWea2uYWjuY2KujAqyspoyspoVZSCCCAQRQ9Zho6yKsiMGRhUEZBB4EHzB64e2urde9+691737r3Xf8Avv8Aff7D37r3XXv3n17r3v3Xuu/fuvdde/de69791vrv37rXXXv3l17r3v3Xuve/de69bi/9Pfuvdd/77+nv3XuvH/ff77/W9+6917/ff7x/xHv359e66/33++/x9+6913/vHv3Xuuv9h7917r3v3Xuve/cOvde9+691737r3Xfv3Xuuv+Nf63v3Xuu/99/Xn8+9de66978+vde9+691737r3Xv99/rf7D37r3VvHx9pRSdN7EiAUB8ZVVVlXSL1uVyFaTb8sTUXJ/J59/R390Hb0237tftLboigNtzS4FBWe4mnJp6kyEsfMknz655+7s5uPcfmqQkmk6rn+hFGn/PuPQY6GT3kl1HHXvfuvde9+691737r3Xvfuvde9+691737r3Xvfuvde9+691737r3Xvfuvde9+691737r3X//V3+Pfuvde9+691737r3Xvfuvde9+691737r3Xvfuvde9+691737r3Xvfuvde9+691737r3Xyqflf/ANlS/JX/AMT93H/78XcfPN7++xXJv/Kn8qf9K21/6sJ1yi56/wCV35x/6Wt3/wBpEnQAfT/e/Yl6C3Hr1v6ccfT/AG//ABX37r3Xv99b/jX+PvfXuuv96P8Avvx7917/AA9d2/1r/wC+5/2PvXXq/s66/wCJ/wBj/wAT7917r3++/wB9b6+/de67/wCRf1/w4/1vfuvddf7b/ff7x7317r3/ABT+n+v7917rv/ef9sfx/sPp7117rw5/31/97/Hv3Xuvf77/AHnn/evfuvdeH+9/74e/de69/wAj/wB9/tvfuvdePP8AxH+Nvfuvde/33+9e/de66/33/Ej/AGHPvfXuu/8Abf6/9f8Ab35966911f8A33+H/Ij7317rv/ffj3rr3Xv8P99f6/X/AAHv3Xvn176gf8j/ANj7917p525tzcO8c/h9qbSwWY3PufcWSo8NgNu7extZmc7m8vkJ0pqDF4jE46GorsjkK2plWOKGJHkkcgKCT7Yuru1sLae9vbiOG0iUs7uwREUCpZmYgKAMkkgDpTZ2V3uF1BZWFrJNeysFSNFLuzHyVVBJPyA63mv5Pf8AJcwfxOpNvfJH5KY2g3H8l8hjo67a+z51pcjgOioq6NiRBKjT0uZ7KeklEdTXoTBjCzwUhchqqXnr74e/Nxzm9zyrypK0XKatSSUVV7sj1GCsFcqhzJhnphBnx7NeyttyVFBzFzFGsvNjp2rhktAwyqHIaYg0kkGFykZ06nk2IveMPWQvXvfuvdMu49x4HaGBy+6N0ZagwO3sDQVGTzGYydRHS0GOoKSMyz1NTPIQqRog/wBdjYAEkD3ZEeR1jjUlyaADiT0v2raty3zcrLaNospLndLmRY4oo1LO7saBVUZJJ/ZxOOtWv51/N7PfJ3dc219qVVfiOkdt1+rb2GdZKGq3XX06mM7s3JB5C8kjsX+wpnsKSnYFkE7yn3IOz7QlgglmAN2wyeOkeg/ynz+zj2G+7p93vbvaLZk3jeoY5/cG7j/WlFHW2Rs/TQGlBTHjSD+0cEAmNV6r45/x/Fv99/rezz59ZO8evf6/++/437917r3v3p17r3++/wBv79x6913/AL78f8Vv9Pfv8HXuuv8AkXv3XuvW/wB9/vHI/wAffutde/231+vv3z63117916vXf49+6917/ff77839+6916/8Avv8AfXHv3Xuuv96PP++t7917j12P99/tv9t7917rr37h17r3++v7917rv/fDj/e/9v7917r34/42Px/sPfuvdevz/vvz/gffuvde/p/vv94+vv3XuvfXn/efeuvUHXdvr7314dcf9fn/AH3+39669Trv6f71Y/8AFD731rr3P++/H9Px791vr3+w/wB9+Px/T37r3Xv95/4i30/2Hv3Xuve/de69b8/77/iPfvy691aL/L++elb8f8nRdVdm1M1f0xm8ifs8gwMtX1zlchMDPk6YAeSo2xVzya66lF2hYmogGvyxzhzetmF4purcf40BkfxAf5fT14dYffeY+7fb+5dpcc58pQrHz7bxd6cFvo0GI28luFUUik4OKRSY0PHsz0VbR5KjpMjjqumr8fX00FbQ11FPFVUdbR1UST01XSVMDyQVNNUwSK8ciMVdSCCQfYEIIJBFCOuSc8E9rPNa3ULx3MblXRgVZWU0ZWU0KspBBBAIIoc9Sfeumuve/de697917r3v3XuiY/Iv4/rnkr+wNl0p/jsatVbgwlPGzfxpFF5cjQRICRlY1GqWMD/KFBYfui0nM/76X3QI+cYN293vbHbz/XCNTJf2Uak/XKo7riBR/wAS1UVkQD/GVBKjxxSbJP2c92ztTWnKXMs4/dRIW3mY08EnhHIT/oROFY/2ZwezKV5EEXB+o4IP1BH1vfm498Y2UqxVgQwPD06zAHlTh11/r/77+nvXXuve/de69795de6979x6917/AHv37r3Xvfuvde9+691737/B17r3v3W+vf4/76/v3Wuve/de69796de697917rv/AHr37r3XX++/1vp7917r3v3Xuve/de67/wB9/vv9v7917rr37r3Xf+w/437917r3++vz7917rr37r3Xvfuvdd/77/ff09+6911795de697959e697917r39ffuvde9+691737r3VzvVNJ9j1l1/TEOHTZu3HkVypZZp8TSTzJdQF0pLIwH14A5P19/Tl7Bbc+0+x3s/t8iss0fLO26wSCQ7WkLOtRiiuxApXAGTxPNnn24+q535unBGk7lcAU8wsrqDn1ABPz9OHS/8Act9BLr3v3Xuve/de697917r3v3Xuve/de697917r3v3Xuve/de697917r3v3Xuve/de697917r//1t/j37r3Xvfuvde9+691737r3Xvfuvde9+691737r3Xvfuvde9+691737r3Xvfuvde9+6918qn5Yf9lS/JX8f8Z/7j/p/wA/E3H/AI++xfJn/Kn8qf8ASttf+rCdco+ev+V35x/6Wt3/ANpEnQAX/wAf96/23sSdBXr3+8/74+/de699f99+P9t7317r3+wB/wB9/rn3rr3Xv9j/AFt/vv6+99e/Lrq/+8/T/fc+/dep17/Yc/W/1/3n8c+/de69b/ff8T9Px7117rv/AGP59+6917/X/wB9/j7317rr/eP8f9v/AMT7917rv/X/ABf/AHj3rr3Xv99zzf8A5F7917r3+w/33++PvfXuvf7631P9Da5966911b/iv9f9f/e/e+vdd/X/AH3+HvXXuvf70P8AfX9+69176/77/iPfuvde/wB9/T+lvr9Pp7917r34+lv9b/ivv3Xvz69/sSP99/h7917pY9fdfb27W3rtjrjrjbGY3nvreeYpcDtjbGBpHrMrmMtWPogpqaFLKqqAXllcpFDEjSSMkaMwRbnue37Nt93uu63aQbdBGXkkc0VVHEk/yAFSSQACSB0YbVtW473uNntO02jz7jO4WONRUsT/ACAAqWYkKqgsxCgkb7X8pT+Txsj4NbexPcPcFJid6/LDOYuf7vJxvHktu9P47LU6R1G1NkuymCr3EaUtDlM4g1SiSSlpCtIZJKvnB70e+G4e4d1NsmyO9vyZG4ovwvcspxJL5hK5ji4Cgd6vQJ0K9pfZ7bfb6zj3HcAlxzZKnfLxWINSsUNeAHBpKBnNeC0Xq8r3j51NnXvfuvdMu49x4HaGBy26N0ZegwO3sDQVGTzGYydRHSUGOoKWMyT1NTPKQiRoo/12NgASQPdkR5HWONSXJoAOJPS/atq3LfNysto2iykud0uZFjiijUs7uxoqqBkkn9nE461efnX87M98ms9NsvZc1fgekcDX68bjnMlJX74r6WQ+Hcm5YRZ0pEZddBQNcQC0soM5AhkDZ9nSwQTTAG7I/JfkPn6n8hjj1++7n93TbfaTbU3/AH9I7n3BuY6O4oyWiMMwQHgWIxNMPj+BP06mSuof8b49nvWUvXr/AOx/1/fuvU69/vif9gP+JPv3Xuvf77/effvTr3Xv9b/ffn/D37r35de/33/Ivfuvde/33P49+6911/vv9f37r3+Hrvn/AHm3+8e/de69/sf8f+N+/Hr3+Drrj/eP9v7917rv37r3Xv8Ain++/wAffuvde/33/G/8ffuvcevc/wC+/wB9f37r3Xvr/vuf9j79Xr3z69xb6/63v3Xuvcj8/X/jY9+6917/AH30v+P9h791rrw/2P8AvuD9ffut9et/xX/X/pb6n37rXXv99/sPfutjr3++/wCNe/de69f/AG/++/3g+/de69/vv6/7x7917rr/AIj37r3Xf+x+g/3n/e/fuvde/wCJ/p/vuffuvde/4p/yL37r3Xvrz/vP0/x9+6917+p/334/p+ffuvf4Oref5c/z0bqeux3RvcOYH+i/KVbR7R3Zk6mZv9H2Sq2GjF1ssnlSLZuRqTfUdCY6okaRj4XkMQY3zZvqA15ap+uPiUfiHqP6X+H7eOD/AN6b7tw50t7v3E5Fsf8AkXQpW5to1H+OxrxkQChN0i+WTOihAPEVQ+x0jpIiyRsrxuqujowZHRgGVlZSQysDcEcEewP1yuZWVirAhgaEHiD1y9+611737r3Xvfuvde9+690QH5NdGLQNV9k7Qo9NFLI8+7MVTR+mkmkYFs7SRILCmnck1Si3jc+X9LOU5Dffp+6jHtjbl73+3G20sHZpN3tI1xGzGrX8SgYRySbtR8Dn6ihVpimWvsj7pNdrb8l8xXNblQFtJWPxgcIHJ/Eo/sj+IdnELqJD/tvfKvrJ7r3v3Xuve/de697917r3++/p79x691737r3Xfv3Xuuvfvy691737/D17r3v3Xuve/de69+Pfuvdd+/de669+6913x7917r3v3Xuve/de669+6913/wAiv/xr37/D17rr37r3Xvfuvdd+/de697917rr37r3Xf++/437917rr36vXuu/99/h/xN/fuvddf77/AH39ffuvde9+691737r3V4G2aYUW29v0YCgUmDxNMAl9AEFBTxAJfnT6OP8AD39VHJlku28n8qbcoULb7baxinCiQIuK5pjHy65gb3Obnet3uTWsl1K2ePdIxz889PnsS9FfXvfuvde9+691737r3Xvfuvde9+691737r3Xvfuvde9+691737r3Xvfuvde9+691737r3X//X3+Pfuvde9+691737r3Xvfuvde9+691737r3Xvfuvde9+691737r3Xvfuvde9+691737r3Xy1PnXiqLBfN35j4THRtFj8N8qfkLiqCN5HleOix/be76SmjeWQtJKyQQgFmJLEXPPvr97dzPce3/ItxKayybNZM32tbRE/zPXKj3BUJz9zui/CN4vAPyuZOiqfm/8Avh/Q+xl0EOu/999f999feuvde/4i/wDtuL/4+99e66/r/wAj/wCK29+696ddkH8f4/7H3rrw66v/AK3++/4oPe+vde+vF/8AYf09+6913/T/AH309+6969eNrf69/wDeveuvZ69/vv8Aez/vHv3Xuuh+f99/t/6e99ePXf8AT+v9fr/vPvXXuvcfn8f8R7917r3++5v/ALH8e/de69/rf04/3q/9Pe+vfb17/fDgce9de66/2/8Ah/vvp9fe+vdd/j/fX966911/vv8Afc+9069176n/AH1v94v7917rv6c/77/X/wBf3r5de446E3pvpvsrv/srafUPUO0spvbsHe2UjxW38Biow0s0rK0tRWVlRI0dJjMRjKRHqKysqHipqSmjeWV0RGYFG/b9tPLW03u973epb7ZAmp3b+QA4szGgVRVmYgAEno55f5f3bmndrTZNktGm3CZqADgB5sx4KijLMcAdfQJ/lZfymesv5fWzIt1bmXB9h/J3c1A8W8OzI6R5qDatBVqpl2R1r/EKeGsxmAjUAVlcY4a3LygtKI4FhpYeavvB7z7t7mX5s7TxLXlKFqxQVzIw/wBFnoaM/wDCtSsYwKsWduiPtX7S7T7cWBmcpc8yzLSW4p8KnPhQg5WMUGo/FKw1NQBES3/3CPUude9+690y7j3HgdoYHL7o3Rl6DA7ewNBUZPMZjJ1EdJQY6gpIzJPU1M8hCpGij/XY2ABJA92RHkdY41JcmgA4k9L9r2vcd73Gy2jaLKS53S5kWOKKNSzu7GgVQMkk/s4nHWrz87PnXnvk1npdl7Lmr8D0jga/Xjsc/kpK/e9fSSEQ7l3LCCGSkRxqoKB7iAWllBnIEMgbPs6WCCaYA3ZH5KPQfP1P5DHHr993T7um2+0m3R7/AL/HHc+4NzH3uKMlojDMEB4FiMTTD48oh8MEyV1ez3rKXr3+2/330/w5Pv3Hr3Xv95/33+t79x69148f7x/h791rr3++/wB9/t/fut9e/wB9z9Of9tb37r3XX++/437917rv/ff8Rz7917r35/2P+9f4c+/de8uvf77/AH349+6917/ff7x7917r3+8cccf1/wCNe/de69f/AF7/AO++o9+696de/wB9/wATb37r3XvfuvdeH/G/9j/tvfuvdet7917r3+tb/YX/AN9b37r3Xv8Ab/n/AGP+w59+9Otde/4p+ffut9eN/wCv++vf/effuvfl17/W/wBt/vH+t9Pfuvde/wBh/vuffvTr3XXv2Ovdd8/7H/e/fuvde/3n/ffX37rXXv8Ain++v711vr3I/p/vh/X/AGPvfXuvf8ST9ffuvde/x/33+8fT3rr3Xrc/T/Ye99e69/vv99/X37r3Xv8Ae/8AW5v/AL37917q9j+Wn88CHwvxw7mzRYOYsd1RvLK1JOkhCtPsPOV1TLYIQqph5XP6iKMk3pl9g7fdm06761XHF1H/AB4f5f2+vXOf72X3cRTcPdXkOwGKvuNrGv8AvV5Eij7TcqPL9emJT1e77CPXOXr3v3Xuve/de697917rHLFFURSwTxRzQTRvFNDKiyRSxSKUkiljcFJI5EJDKQQQbH21PBBdQTW1zCkltIhV0YBlZWFGVlNQysCQQQQQaHHV45JIpElicrKpBBBIIINQQRkEHIIyD1VX8g+oH6z3L9/iYXOz9wzTTYlwGZcXVj92pws0ljbxAl6ck3eDi7NG598Afvkfdvl9judhvfLts3+tvvMrvakAkWk3xSWTtwouZLYmheCq9zQSMc8vaL3EXnbZfpL+Qf1is1AlHDxU4LMB8+ElPhfOA6jovn9P99/vPvDXqXuuvfvn17r3v3Xuve/de67/AN9/vXv2Ovdde/de679+691179+fXuvfj/ff1/Pv3Xuu/wDb/wCHv3Xuvf09+6917375de669+4de697917rv/ff77+nv3Xuuvfuvde9+wevde9++3rfXvfutde9+691737r3Xf++v8A7f37r3XXv3l17rv/AH3+9e/efXuuvfuvde9+6917371691737r3UzH0prq+iohqvWVdNTAJbXeeZIgEvcarvxf8APs12Lbv3xvezbSNX+NXUUPbTV+pIqYrivdiuK9J7uf6W0ubk0pHGzZ4doJz8sdXoe/q465ade9+691737r3Xvfuvde9+691737r3Xvfuvde9+691737r3Xvfuvde9+691737r3Xvfuvde9+691//0N/j37r3Xvfuvde9+691737r3Xvfuvde9+691737r3Xvfuvde9+691737r3Xvfuvde9+6918uX+YH/2Xp83Pz/zl38k//fy704/2Pvrz7af9O59v/wDpSWP/AGixdcqvcT/p4HPP/S4vf+0mToon+P4/P0/w/wBf2N+gd11/vvz/AF/w966913/vv8Afp7917rw/33H++5t73149e/2x/wB9f/W966917/in++/3r3vr3Xvrz/vh/wAj9669w69/xJ/23/Ivfuvdevz/AL7+v0/1/fuvdet/r/77/W9+6911f/W5/wCN/wC8e99e67P+wH+x9669178f7b6/7H3vr3Xv+KfTjjj/AG/vXXuvf719Lf76/v3Xuurf776/4/4+99e67/1vx/trfj+vvXXuvX/23/E/6/v3Xqde/J/2H/Iv949+695de+v5+v8AviP949769+XQ4/HT449xfKztfbnTPR2zsjvHeu4pkvFTRypidv4hKiCCv3RurLCKSl2/tfD/AHKNU1k9kUssaB5pI43DvNHNOx8m7Ndb9zBfLBt8Q8/idqErHGvF5GodKjPEmigkCLlblXe+ct4ttj2G0Mt5Iak5CRpUapJWodEa1FWNSSQqhnZVP0M/5av8srqL+Xb1pNj8G9PvfuzeVFSf6U+3qygSnrcs0RjqF2ptOnk8k+39h4ysQPHTBzPXTqKiqZ2WCOn5ke63uxvfufuyzXINvsEDH6e2BqFrjxJDweZhgtSijtQAai3R7239tdl9uNo+jsR426SgGe4YUaRh5AZ0RKa6EqacWLMSxsx9xR1I3XvfuvdNebzeH23h8nuDcGTocLg8NQ1OSy2WydTFR4/HY+jiaeqrKyqnZIYKeCJCzMxAAHuyqzsqIpLk0AHmeldhYX2631ptu22kk+4TyLHHHGpZ3djRVVRUliTQAdaxPz2+eGV+SOXqOu+vp6zEdI4PIB0Vlkpa/sLJUMuqnz2ahYLLT4WmmQSY+gcAghaicebxx0w+2bZhYqJ5xW7I/JQfIfP1P5D59dfu2/dws/aqyi5p5ojjn9wbiOnEMllG47oYjwaVgaTTDFKxRnw9TS1p+z/16yy67/r/AIf77j/be/de69/vv8f9gTz79177Ovf8a/419Pfuvelevfi/v3Xuvf71/vjb/D37r3Xv+I/Nv9t/X37r3Xv9e/8Axr/bW5966917/X/31/e+vdev+f8Aff77j37z69/g69/X/fD37r3XX++/4p7917r3v3Xuu/8AiP8Aff7f37r3+Hr30/r/AE/4r+Pfuvde9+6917/Y/wC93+vv3Xuvf4fnke/de69/vrf1/wB7/wBb37r3XXv3Xuu/98P96/2Hv3XuvH37r3z69+f6/T/ffk8e/de67/Jv/S3/ABSw9+6911/tv99/vHv3XuvW/wBbn+n0/wB4/Pv3Xuu/99/j7917rr/fcf8AEe/de69/vuf8Pfuvde/F+P8AkXHv3Xuve/fPr3Xv9hz7917r3/Gv9v8A7bi3vXXvl17j/ff778+99e65I7RsrozRujB0dGKsjqQUdWX1KynkEW596NDg8OqsqsCjLVSKEHgQeII9Otln+W/83v8ATdgYOmez8qrdt7WxpbBZiunZqjsXbePiBkqJZpifuN14SnW9Yuoy1dMv3QDFKlkAW+bT9G/1MC/4sxyP4T6fYfL04enXJz71X3ez7fblLz5yjZn+pN5L+rEgGmxnc4UAcLeVv7I00xufBJGqINa17D3WGXXvfuvde9+691737r3SO37svFdgbVyu1sutoMhAft6kKGlx9fFd6LIQXI/cpZ7G1wHTUh9LH3HHuz7ZbB7v8g8wcg8xx/4newnRIAC9vOuYbiP+nE9GpWjrqRu1mBEfKfMt/wAo79Yb7t5/VhbuXykjOHjb5MuK+RowyB1TfuTb+T2pnsrtzMQ+DJYetloqtAdSM8TeiaFrDXT1ERWSNv7SMD+ffzR888mb77ec38w8k8y24i3vbbloZQDVSVyrofxRyIVkjb8SMpoK9dHdl3ey3/arDeduk1WVzGHQ+dDxBHkymqsPJgR0yf19hX5dGfXvfuvde9+/Pr3Xvfuvde9+691737r3Xv8Aff8AFffuvde976917/fW+vvXr17rv/ff77/W9+8+vde/1vfv8PXvt669+/wde679+6911/vH++/2Hv3Xuvf77/ff09+6917/AH3++49+6917377evde/33++/H49669173vr3Xvfuvde/wCJ9+691737z6913/vv+Rf7f37r3XXv3y69137917rr37r3Xvfsde6V+wKT7/fmyaAhSK3d226Szllj/wApzNFCQ5UFwn7nJHIH09yR7N2I3T3e9qtsIUi55k2yLuJCnxL2BMkZAzkippw6D3Ntx9JypzNdCtYtvuXxx7YXOK4rjz6ut9/UL1zN697917r3v3Xuve/de697917r3v3Xuve/de697917r3v3Xuve/de697917r3v3Xuve/de697917r/0d/j37r3Xvfuvde9+691737r3Xvfuvde9+691737r3Xvfuvde9+691737r3Xvfuvde9+6918uT+YIP8AnPT5t/8Ai3fyS/8Afy7z/wB499evbT/p3PIH/Sksf+0WLrlV7h/9PA55/wClxe/9pMvRRR/vuP6+xr0Duuv94twfp9P+Ne99e67P0/3r/ffX37rw49e/2P8Asf8AbfX37r3Xv8fz71175de/x/p/sPfuvde/2P8Avv8Aeeffuvde+n19+6917/e/9ew/3v8AA9+6917/AH3+xHJP+tz7317rx/H/ABq3+3966917/D8/1/P9Pe/8HXv8HXrf77/fcn3rr1euv+J/p7317rsccf48+/dePXv6/wC+v/sb+9de69/rn/jdr+/de69/vv8Aev8Aej7917rr/H+n++/3r3vr3RoviL8Pu7/m12/iunOjdtHMZqojXI7j3BXs9HtPYe2Y6iKGu3Tu/MCORMdiqRpQqIiyVVZOyQU0U07pGQfzvzxy/wC3+xzb5zBdaIAdMaDMk0lKiONfNjTJNFUVZiFFehlyPyLvvP28JtGyQYFGllavhwpWmpz6n8KDuc4AoCR9D74A/wAvPpD+Xz1X/cjrSjOc3vuKHG1XaHauXpYU3NvvN0VMIwAFMv8AA9qY+oklbHYmKR4aVZWZ3mqJJp5OY3uT7m8we5e8fvDdpPDsIiwt7dSfDhUn/jchFNchFWoAAqgKOjfIft9y/wC3u1fu7ZoK3EmkzTNmSZwKVY/hUZ0RjtSpIGpmYn29xx0Oeve/de6a83m8RtvEZPcG4MnQ4bB4ahqcllstkqmKjx+Ox9HE09VWVlVOyQwU8ESFmZiAAPdlVnZURSWJoAPPpXYWF9ut9abbttpJPuE8ixxxxqWd3Y0VVUVJYk0AHWsX89Pnnl/kdmKnrvryqrsN0jhq70raajyHYeQo5bw5zNwt45YMHTzIHoKBwCCBPUDzeOOnH2zbMtkonuADdkf7z8h8/U/kPn1z+7f926y9rLGLmnmmGOf3Bnj+TJZIwzFEcgzEGk0w8qxRHRqaWtL/AGHs/wCstOvf77/Y+/de69/t/wDD/WPv3Dr3Xv8Aff7H3rr3Xuf98f8AX4/p7317HXX++/H++/PvXXv8HXf++/334976917/AIn8f4D/AJF7917r1vr/AL7/AG/v3Xuvcn8/8ivb3rr3Xvx/vX4/3j3vr3Xv8P8Ainv3Xuvf77/ff7f37r3Xv99/vuPfvXr3Xv8Aff7z7917r3++/P8Axr37r3Xv6H37r3Xv+K/77/H3rr3Xr/7f/ff7b3vr3Xvfuvde+v8Avh/xrn37r3Xj+Px/yP8A2/v3Xuuvfuvdd/8AG/z/ALx7916nXv6f77/X/wBvb37rwHXv97/33+9W9+6917/kf+xH+9W9+69x69/vufx/vPv3Xuvf77/Y/wCHv3XuvfX/AGH1/wB9/sffuvde/wB9/wAT/h7917rw/wBf/ff8i9+69/g69/vv99Ye9de69/X/AHr/AGP+x976917/AA+n++/4j37r3Xj/ALwP99x/X37r2On3bG5s/svcOF3ZtXLVmC3Ht7I0mWwuXoJfFV4/I0UqTU1TC1ipKOvKsGR1JVgVJBpJFHNG8Uiho2FCD59F277Rtm/7Xf7LvNlHc7VdRNHLE4qrowoykfZwIoQaEEEA9bavwu+V2B+VHVtNm2NJjextsx0mK7F21C2laXKmNhBncXE5MhwG4VhaaC+o08okp2ZzF5HjXdNufb7gpkwtlT6j0PzHn+3z64o+/fsxuXs3zjLtwDy8rXZaSxnP4o65hkIx40BIV+GtdMoCh9KnD9lvUGde9+691737r3XvfuvdEf8Al51t9zSUPZWLpiZqFYcTubxj9VHJII8VkZF4F6eol+3duWIkiH0Tjll/eNeyX7w2vafe/YbKt3ZhLTc9Pnbs1LW4YcP0pX8B2oWKywg9kWMoPu886eDcXXJV/N+nKTLbV/jArLGP9Mo8RRwBVzxbogfvj/8An1ln1737HXuve/de697917r3v3Xuvce/de697917r3v3Xuu/fuvdde/de69799vXuve/de6978Mde697917r3/I/99+Pfuvde/2/v3Xuve/de697917r3v3Xuu/fuvde/wCK+/de66/33+++n49+6917/ff77/Y+/efXuvf77/ffX37r3Xvfuvde9+HXuve/de6FPpKl+77a6/iCk6Ny0FVYJ5CPsXatJ0/gKKe5P9kC/wCPeQX3VLH94/eK9obfSTp3mKXhq/sA01aeg8Opb8IGry6AvudP9P7f82yEjNlIvGnxjR/PVw8+Hn1cT7+kvrnN1737r3Xvfuvde9+691737r3Xvfuvde9+691737r3Xvfuvde9+691737r3Xvfuvde9+691737r3X/0t/j37r3Xvfuvde9+691737r3Xvfuvde9+691737r3Xvfuvde9+691737r3Xvfuvde9+6918w3+Zn/28K+aH/iyXbf8A72GU99bPaT/p2PIn/Srt/wDq2OuYfvD/ANPN5z/57D/x1eiOA/77/bf4e5D6jXr3Fv8Abf6/++N/fuvde/23++/p/X37z6917j/Y2/1v9659+69/g69+f9b/AI1/hb37r3l17/ff63/E/T37r3Xv9f8A2Nr2/wBa3v3Xuvf1/wB9+efr7317r3++/P1PvXXuvH/in0+lz+ffuvde/wBb/ef98Pfuvdetz/vf++/1/e+vde/xv/X/AJH79178uvf6/H49+6917/Yf7639feuvfn17n6cf8V/rx7317r3/ABT/AB9669176/639Lf74+/de6Oj8G/gn3d8+e36fq3qHHRUeNx0UGT7B7GzUFV/c/rrb0rui5HN1NMjPVZPIvC8WOx0N6mumVtOiGKonhAfuF7icv8AtvsbbxvcpaVyVhgUjxZ3/hQHgq1q7ntQU4sVVh37fe3u+e4e8ja9pTRax0aedgTHCh4E8NTtQiOMEFyDlUV3X6I/ws+EvR/wU6fx3U3TOCjjlljo6zfW/MjT07bx7J3LTwvHJn90ZGJNbpE88ooqFCKTHQSGOBBqkZ+YXPvP3MHuJvku9b7cVAqIYVJ8KCMn4I1/IanPc5FWPADpBybyZsXI2ywbJsVtpiXLuaGSZ6ZkkYAamPkMKooqBVAAN77BPQr697917qDk8njsLjq/MZivo8XisXR1GQyWSyFTDR0FBQ0kTz1VZWVdQ8cFNS00EbO7uwVVBJNve1UsQqirHpRaWl1f3VtY2Ns817M6pHGilnd2ICqqgEszEgAAEkmg61jPn787sr8hs9W9a9cZCpx3SGCrlAlh89JVdjZKjdWTN5eORYpo8BS1KasfROouVFTOPKYo6cfbLs62aLcXC1uyP95HoPmfM/kPOvXP7tX3cbP2w2635s5qtUl9wbiPgaMtjGwzFGRUGZlNJpRwqYozo1tLWX/vv6exBTrLfr30/P8AxTn/AGFvfuvddf4e/de67/4p/j/vj7917rw/339f+I9+69Tr34/1/fqevXuvf1P/ABX8n37r3Xv999OLe/dez17/AH39f6+/de69/r8X/H49++zr3Xv97/3359+69176f77/AG/+wPv3Xuuv99/U/wC+t7917rv/AFv6f8b/AN49+6917n8/m/8AvP8Atvr7917r35/4nn37r3Xh9f8AkX1/4r79149d8f77j/eyf6+/de/Lrr/ff6x9+69x69/vvx+P+Re/de69/wAR/wAa9+691737r3Xv8f8AfcH/AG349+6917/ffT8+9de66976917/AH39ffuvde/33+H++v7117rv/kf/ABH0PvfXvlTr1r/7ze/0/wBv/X37rXXv99/vvrb37rfXv+K+/de69/vv9bj6e/de69/j+Pp79177Ove/cOvdeH/Ij/xUe/de69f/AG/PH++/r79175de/wCN/wCt/j7917r3+H59+690Pnxr+QO7PjX2vgeytrs9VBSv9hujbzTtDR7o2xVugyeHqiNSpKVUTU0pV/t6uKOSzBSrIdwsY7+2eBxRvwn0Pl/s/LqNfdj2z2X3Y5M3LlPdwElca7eelWt7hR+nKvqMlZFBGuNmWoJBG4H1x2HtTtfY+2exNkZJMttjdmLp8ri6tdKyrHMCs9FWwq7mkyWOqUenqYGOqCojdG5U+4zmhkt5ZIZVpIpof9Xp6dcNuaeWN55M5h3blfmC0MG8WUzRyKeFRwZTjVG60eNxh0ZWGD0tvbXRB1737r3XvfuvdNWdw1DuLDZTBZOITY/L0FVjquMgEmCrheF2TUCFljD6kb6qwBHI9kPNPLe1c48t77ypvtuJdn3G0lt5lNMxyoUaleDAGqtxVgGGQOl+17ldbPuVhutjJpu7eVZEP9JCCK+oNKEeYJBweqXN37Zrtm7nze18kP8AK8LkJqN5ACqzxKQ9NVxg3IirKV0lS/Olx7+Yj3K5E3X2x595r5C3rO4bXePCWpQSJhoZlHks0TJKoOdLjrpXy9vdrzJse2b5Zf7j3MIcD+EnDIfmjAqfmD0m/YH6Oeve9db69731rr3v3W+ve/fb1rr3v3Xuu/8AeffvPr3XXv3Xuu+f99f37r3XXv3Xuve/U6313/vv+J/2/v3WuuuPfuvdd+/de669+6913f8Ap/xX37y691737r3XXv3Xuve/de6979Tr3Xf++/31/fuvddf77/ff4e/de697917rv37r3XXv3Xuve/de6Hf400f3ndGz9QulL/HKt/UVI8O3sqYSP9VapZLj8i/vLb7jW2ncfvPe3LFQYrZb6Zs0+Hb7oIR60kZKjzFfLqKveu4+n9teY6Huk8BB/triKv8Axmv506tl9/Qv1gD1737r3Xvfuvde9+691737r3Xvfuvde9+691737r3Xvfuvde9+691737r3Xvfuvde9+691737r3X//09/j37r3Xvfuvde9+691737r3Xvfuvde9+691737r3Xvfuvde9+691737r3Xvfuvde9+6918w3+Zn/28K+aP/iyXbX+8bwyn4/2PvrZ7Sf8ATseQ/wDpV2//AFbHXMP3h/6edzl/z2H/AI6vRHB/vv8AfD3InUa9dcfj/ifz/wAV9+69nrv/AI3+P94/r7117r3++/330sbe/de68P8Aff0/33Pv3Xuvf1/217/X/D370696de4/33+x/wBv7917rv8A3v8A33+8e/da66P+8/776e/db68P99/xv37rx69/vH++J/r7917rr/ff63vfXuvf639fx/vRPHv3Xuu/+RHj/fX966917/e7f73/ALH37r3Xv+J/33+H1t7917rr8/4/T/fcce/de/wdWJ/y6v5b/c/8wvtaDbGzqer2n1Rtyrgk7U7kyGKnqdvbQx37Uz4nF6mp6fcG+spTyj7HFRzK5D+edoaVJJli/wB0fdPYvbLZmu71lm3qVT9PbBgHkbI1NxKQqfjkI8tKguQOpR9sPa7ePcfdPDiDQbBCw8e5pgcD4cdcPMwIxwQEO+NIb6HHxZ+K/TPw66f250r0jtmHA7YwcKy5HJTiGfcm8c/JGi5Ldm8MvHDBJmNwZSRLu5VIoIwkFPHDTxRRJzI5v5w33njfLrfuYLsy3ch7VFQkSfhjjWp0ovkOJNWYliSei/LXLWz8pbPabJsdoIrGIfazN+J3bizscsx+wUAABi/YX6Puve/de6g5PJ47C46vzGYr6PF4rF0dTkMlkshURUlDQUFHC9RV1lZVTvHBTU1NBGzu7sFVQSTb3sAsQqirHpRaWl1f3VtY2Ns817M6pHGilnd2ICqqgEszEgAAEkmg61nvn58/Mj39ka3qzqytrMX0vi6zRX5BPNR1/ZVfSS3jrq6M+Oam2rTToHo6NwGmYCoqAH8UUA72XZhaBbm5Fbo8B/D/ANDf4OutH3avu1WvtpaW/OXONvHNz7MlUQ0ZLFGGUQ5DXDA0llGEFY4zp1vJVz/vvz/rX9iPrMLz69/vuPfuvde/x/4k3/3wHv3Xuvf7D/fce/de69/vP9fr79178uu+Re/+9/63+N7W9+6911b378+vde/4j8/7A/W3+Pv3Xuvf77/ffj37r3Xvfuvde/33+x/3n377Ovde/p/vR/339ffuvde/1/8Aff8AEe/de/Pr3+w/33+Hv3Xuvf74f8j9+6917+v++v8Am/v3Wuvf7zzx/sP9e/vXW+vf8V+v4/4p7317rx/3n6/j/ePfuvde/wCRf8V/3v37r3Xv9b8/77/H37r3Xv8AffT/AHj37r3n17m3++/5H79Xr3XXvXXuu/63+v8AvPvfXuvf77n/AA9+6916/wDvh/j/AMV966917/D/AG/+HF/e+vde/wBf/iP97/2Hv3Xuve/de69/vPv3Xuvf0/33/E+/de69/vv969+6917/AH3+t79Xr3Xvxbn/AH3/ACL37r3Xvfuvde+n4/3r6/7yPfutde5/3j/kfv3W/t697917r3+9+9de6t2/lW/KuTrrfx6A3nkyuyOyMgH2bPVykw7e7BnWOGGgiLH9ig3gka0+kXAyCwEKPNM/sM8xbcJovrYl/VQd3zX1/wBr/g+zrCD75Hs0vNHLf+uZsNoDzBtUVLoKMz2QqS5pxe1JL14mEyVJ8NF62P8A2B+uVnXvfuvde9+691737r3RCPmLsURVOB7BooTpqgNv5xkRioniR6jE1UjAkAywCWFiQAPHGLkke+R/95T7UCK55S949rtjplH7vvioJAZQ0lpKxFQNS+NCzEAdsK1JIHWWH3c+afEh3XlC5k7o/wDGIKn8JIWVR9jaXAz8TngOiNe+UXWUfXvfuvde9+6913/vrn/b/wBPfuvdde/de6979Xr3Xv8Aff7z7917rv37r3XX+P8Asfeuvde97691737r3Xvfuvdd8f8AFfevLr3Xv96/3r3vr3XXv3Xuve/fn17r3/I/fuvde9+6917371691737r3Xv6+/de67/AN9/vv6+/de669+8q9e6979+XXuve/de6979w690Zv4l0v3Hbcc1v+AO281Vf5vXbWaOivquPF/wMtq/P6fz7zt/u67H6v7w31FK/S7Fey/DXi9vDx/D/a01f7X8XUI/eBn8H2+eP/ft7CvGnDW/Dz+Dh+fl1aD77wdYNde9+691737r3Xvfuvde9+691737r3Xvfuvde9+691737r3Xvfuvde9+691737r3Xvfuvde9+691/9Tf49+691737r3Xvfuvde9+691737r3Xvfuvde9+691737r3Xvfuvde9+691737r3XvfuvdfMY/mgUVRj/5iHzNgqVVJH+Q/ZdaoDI96fJ7hq8jSPqUkBnpKtGIPKk2PIPvrT7QusnthyIyHH7shH5qoB/mD1zG95UaP3P5yVhk3VfyZEYfyPREf999Px+PcjdRl11/vv8AWP5/23vfXuvfn/ffX8fX37r3Xf8AyL/iP9h7117r34/33+359+6917/fc/74/n37r3XX+P8Avv8AiPp731vrv/W/3x/1veutfb17/ff739bf4+99e69/vP0/1v8AfX9+6917/ff8j9+6914/76/+8f7z7917r3P+3/339PfuvY68f99zx/rf09669176/wDIv99e3v3XuvWuOb/77/b2PvfXurU/5Y38rLtv+YX2DDX+HJbG+Oe08zDT9mdtyQwq0skSRVc2ythQVl0zm9MhSyLqkEctHiIZVqKu7PT01VDnu17w7J7Zba0WpbjmmaOsFtU4rgSzEfBED5VDyEaUwGdJg9rPaLePcS+iuple35Vjeks+KtppWKEH4pDwL0KR5LVYLG/0HugegOp/jF1TtXpfpTaVDs3YO0aTwY/HUmqWrrqyaz5HO53JS6qzNbhzFTearrJ2aWaQ/UKFVeZ/MnMm8827zeb9v960+5TtVmPAD8KIowiKMKowB86nrohsex7Vy3tVnsuy2awbbAulEX9pJJqWZjVmZiWZiSSSehk9kXRt1737r3UHJ5PHYXHV+YzFfR4vE4ujqchkslkKiKjocfQUcL1FXWVlVO8cFNS00EbO7uwVVBJNvewCxCqKselFpaXV/dW1jY2zzXszqkcaKWd3YgKqqASzMSAAASSaDrWf+ffz7yPf2SrerOrK6rxfS+LrNFfXp5qSu7Jr6OUNHX10bCOem2tTTxh6OjcBpmUVFQofxRQDvZdlFoFubla3J4D+H/ob/B5ddaPu1fdqtfbW1t+cecbdJufZo6ohoyWKMMohyGuGBpLKMICYozp1vJVxx/xP++/r7EfWYXXv+ND/AJEP9j791rr3v3W/Xr309+69jr3++v8A776c+9de69/vv9t/xHvfXuvf4H37r2Ovf4+/de69/vv9f/D6+/de69/h/vvp7917r3++/wCKf7b37r3Xv99/vrfj37r3Xuf969669173vr3XuPfuvde5H+v/ALz791759e/33+HP/Fffuvde/wB6/wCKf8a9+69176f8R/xHv3Xuvf77/X/w4v7917r3++/wP0/23vXXuvf77/jfvfXuvf1+v+++vv3Xuvf77j/iv19+6917+v8AvuP9b37r3Xv+J/w/3r37/B17r3/IufqOffuvdeH59+69178c/wC+tf37r3Xvz799vXuve/enXuve/Y6917/ff8T/ALf37r3XX++/3309+69/g67/AN49+69nr309+6914/77/jXvXXuvfT6f73/yL3vr3XvqPxx/xr37r3Xvzz/hf/W/2A9+6969e+v++/33Pv3Xj1mp6ielngqqWealqaaaOop6mCVoZ6eeFxLDPBLGVkhmilQMrKQysAR70QGBBFQem5Yo5o5IZo1eFwVZWAIZSKEEHBBBoQcHz62+vhP8g4vkf0DtTeVbVRTbywyf3S7AhTQsi7qwsECzZFoUIEUW4KCWCvQABFNQ0Y/zZtGW6WRsbySED9M5X/Sn/Nw/Lrh37/8Atk/tV7l71sMEJXYpz9TZHNPp5SSqVPEwuHhPmdAY/EOja+y7qFeve/de697917pDdl7Qi33sbcm13VDNksdL/D3ewEOVpSKvFzFiRoVK6GPVYi6FhexPuK/e325tvdn2q525BnRTPfWTiBm4JdR0ltZK1FAk6RlsiqalJAJ6FPJXMUnKvNOy76rHwoZh4gHnE3ZKKeZKM1OPdQ+XVMM0UsEssEyNFNBI8UsbizxyxsUkjcfUMjqQf8ffzG3VrcWN1cWV3C0d3DIyOjYZXQlWUjyKsCCPUddJ45EljSWJg0bKCCOBBFQR9o6x+2Or9de/de697917r3v3Xuve/efXuve/de69/vv99z78K9e67+vv3Xuuvfj17r3v3Xuve/db69+f98Pfutdd/wC+/wB9f34/z6911/h7917rv/ff4+/de69799vXuuvfuvde/wB5/wB9/j7917r3v3Xuve/de697917r3v3Xuu/r/vv999Pfuvde9++3r3XXv3Xujg/DSl1773RW2/4D7Sel1avp95mcXLbT/av9j9fxb/H30m/uzNtWX3U9wN3090HL/g1rwE95bvSnnX6cZ8qEefWO33kZ9PKuxW1fj3AN/vEMo4/7f/VTqxv32n6w1697917r3v3Xuve/de697917r3v3Xuve/de697917r3v3Xuve/de697917r3v3Xuve/de697917r/9Xf49+691737r3Xvfuvde9+691737r3Xvfuvde9+691737r3Xvfuvde9+691737r3XvfuvdfM0/mwf9vH/mL+f+M2bl/wBb9NJ+Pp76xezH/TrORv8AngT/AAnrmb72f9PT5w/5rp/1Zi6r1vz/AL7/AH1vcm9RXTrr/ef9j/vuPfuvdd/6/H++/wCI9+6914/n/b2/3359768Ouhz/ALA/8R/t/euvddn6e/de66/33P8Avdve+vdd/wCv/r/0/H+w966914n/AIp+R/j7914de/331/339PfutdeHIP8AvPv3W+vfT/ff4f8AGvfuvcevc/m3++A+g9+6917/AGP/ABP5/P8Aj79178uvf7D/AGH9Pe+vdXN/yov5RvYPz93XT9h76OT2F8WdqZxKbdG8EjemzvYdbQyeSu2T1t54JIJagFFhyOWcNTYwSWVZ6lfAIH95vevbfbayba9u0XPOE0dY4+KQA8JZ6GtPNI/iemdK93U7ez/s3e8/XKbzu6vByjE9C2Q9yynMcR8kBxJL5GqJVwxj3++req+uuk9g7a6u6n2fhNh9f7QoBjdu7W2/SikxuOpfJJPKwBaSeqrKyqleepqZ3kqKqokeWV3kdmPNnd943Pf9xut33m+kudynbU8jmrMeH2AAUAUABQAAAAB10E2/b7HabK227bbSOCxhUKkaAKqgeQA/1E5Oel/7LelnXvfuvdRq2to8bR1eRyNXTUGPoKaetrq6tnipaOio6WJ56mrq6md44KampoI2eSR2CooJJAHvYBJAAqT07BBPdTw2trC8lzI4VEUFmZmNFVVFSzMSAAASSaDPWtb/ADBvn3P3pWV3T/UtbPSdP4uuUZvOx+Snq+ycjQzao5ArBJqbaFHUoHpoWAerkVZ5QAIo4xzsuy/Shbq6H+MkYH8P/Q3+D7eur/3ZPu1R+3cFtz1ztbq/PE0f6MJoVsUcZHmGuWU0dhURKTGhJLs1Uv8Avvp/rexL1md/g69/vv8Ajfv3Xuvfn6cf7b3rr3Xv99/vh7917r3H9R7317r39P8AYjn+v5/2/v3XuvHnn/b/AO+ube/deHXjz9f9h9P+I9+69Tr3/Ee/de69/T/fW/r/AK/v3Xuvf7b/AHnn6ce/da68f+I/33+29+6317/ffT37r3Xr/wC+/p/t/fuvdeP+3/31/wA+/de/Lr3P++v/AK4+nv3Xuvc/77/ePfuvde/2Hv3Xuvf77/ef6fj37r3Xufx/vH++/Hv3Wuvf8jt/vvr791vr31+n++/4r7117rr/AHxt7317rv8A3349+6917/iv++/offuvde9+9Kde69/t/wDjf+3+vv3XvTr31v8A7f37r3Xv9gffvs6917/bfj/kXHv3Xuve/de69/vP/Ih7914de966317/AHj3vrXXv9v9ef8Ab/T37h1r7OvfX6c+/db9evf63++/w9+6917/AH3+2/2/v329e69/vH/FP9t7917r35/r/wAU/wBj7917r39R/wAa/wCJ9+69/h69+P6f4f8AEG39ffuvde/4p/yPj3rr3Vpn8p/u9+u+/qnrHKVfi213Ljf4XEkrqlPTbz2/DWZLbdQWk/Q1fSvW0AVLGaeqgBvpWwd5ktBNZrcqP1Ijn/SmgP7DQ/t6w5++j7erzR7aw832kGrdthl8QkCpa1mKxzrjiEbwpqnCpHIRSprs0+wH1yT697917r3v3Xuve/de6qe+SWzhtHtPNPBF48fuVU3LRaU0xhsi8q5GNSLpdMpDM2kW0o68ci/z3/fg9th7ee/3Mk9pb6Nn31F3KGi0UNOzLcoDwJF0krkChVZEqKEE5+ey/Mf9YeQ9sWWSt5ZE2z5qaRgeGfXMRQV8yDnj0An++/3j3iFXqV+u/wDfX/23+9e/de669+6913/xH++/xHv3Xuuvfut9e/1/futde964+fXuve99e697917r3+++nv3Xuve/de697917rv8A3319+6917/fc+/de669+691737HXuu/99/j7917rr37r3XveuHXuu/8Aff77j3vr3Xv99z7917r3++49+69117917rv/AH3+29+/Pr3XXv3XujyfCuk1VvYVeQv7FLtqjUlPUfupc3M4WT8Bfs11L+bqfwPfVr+6/sNe4e826FRSOHbIgdOT4jXzsA3y8JdSjjVSeA6xd+8vcabblC1BPdJcuc47RCBUf7c0P2+vR+PfXPrE7r3v3Xuve/de697917r3v3Xuve/de697917r3v3Xuve/de697917r3v3Xuve/de697917r3v3Xuv/9bf49+691737r3Xvfuvde9+691737r3Xvfuvde9+691737r3Xvfuvde9+691737r3XvfuvdfM0/mwf9vHvmN/4mvcv/AELSe+sPsx/06zkb/ngT/CeuZvvb/wBPT5v/AOa6f9WYuq9eP9v/ALz7k7qK89e/3w/2/vfXuvf7G/vXXuvW/wB9/t/8Pfuvde5v/wAi4/w976917/ez/tvwP9j7117r3++vwb/763v3Xuvf74j/AJH7917r3+++vHvfXuvf7782/p/r/Q+/de69b/ffi/vXXuvD/e7/AOP5/wCKe99e66sOf+K/7z7917PXd/6f7782/wAPeuvU6vv/AJR/8mXdvzSyeL7y77os9sX4uYmvgqcZA1PVYrcPelTR1Q+6w+1qmQ09RjdixtC0OQzkN2kkDUtCTOs9RRY3+9XvvZchxTcvctyR3HNzqQxqGS0BGGkGQ0uapEeAo8nbpV8jPZ72OuecDDzFzRHJByyCDHHlXuqGuDgrAeBcdzgkRkfGN8LZ+z9q9fbWwGyNj7dw+0tn7VxVHhNuba2/QU2LwuFxNBEsFHj8dQUkcVPTU0ESgBVUf1NySffOq+vrzc7y53DcLp5r6Zy7yOSzOxyWZjkk9Z52trbWVtBZ2cCRWkSBURAFVVUUVVUUAAGAAKAdKT2l6f697917qNW1tHjaOryORq6agx9BTT1tdXVs8VLR0VHSxPPU1dXUzukNPTU8KM8kjsFRQSSAPewCSABUnp2CCe6nhtbWF5LmRwqIoLMzMaKqqKlmYkAAAkk0GetbL+YF/MBrO7azI9QdP5GpoOn6CpMGfz8BlpazsuspZbjghJ6bZtNNHqggbS9awE0wCiONBzsuyi1C3V0v+M+QP4f+hv8AB9vXVz7s33Z4Pb+G15555tUk54kSsMJoy2CsPzDXTA0dxURAlENdTGqD/ev99/Tn2Jes0evf77/ff7D/AGPv3Xqde/31/wDePp7917rq3++/5H7917ru/wDT/eL+/de69+eP6C3v3Xuvf77j/fW9+6914/j/AHv37r3Xv6/T/iv+29+69178/wC2/wCIt/X37r3Xv9j9f8P8f8PfuvHr3v3Xuvf8U9+6917+lv8Aff74+/de/Lr3/FP9hz7917r3++/H1/4j37r3XV/+R+/de67/AN9/X37r3Xv8f99/yL377Ovde/4p/vv9496699vXuP8Aff8AE8e9/l1rr39Pz9P+J/3n37r1evf7D/ff4e/dbp1737h177eve9de66/5F7317rv/AHvn+vH0/wCKe/de+fXv99/vuPfuvde55/33Nv8Ajfv3XuvD8j/effuvde9+6917/e/z/r+9de69/vv8P+R8e99e66/4n/H37r3Xf++/p/vhb37r3Xv99/vf19669nr3P+v9P99z9Pe/l17rw/33++59+6917/b/AO2/H+39+6914/7z7917r1v8f9j/ALz/AIk8+/da69/r/wC+5H4/Pv3W+vD/AIp/xXj37r3nw69/vfP+8e/de6ftrbly+zNzbd3ft+pahz21s5itw4arUurU2Uw1dBkaCcFHjktFU06nhgTb6+25Y1mikif4GBB+w9Fu87TY79tG6bHucPibdeW8kEqmndHKhRxkEZViMj8ut2Trne2M7J2BsrsHDFTi97bVwO6aFQ4doYM5jKbIrSymwK1FIagxSKwDJIjKwBBAimaJoJpYX+JGIP5GnXz+808v3nKnMu/8s34/xzb7ya3fFKmGRk1D+i2nUpFQVIIJBB6Wftroh697917r3v3Xuif/ADC2kMls7C7ugiBqNtZP7OskAIP8LzXjhDORwwiycECqD9PM1jyQecP95H7eDfPbHlv3EtIAb3Yr7wpmyD9JfaYyTTB03SW4UNw8V6EEkNkT93XmA2XMe58vSv8Ao3sGtB/w2GpoPtjZyacdAr8q5PfFDrMrrr37rfXvfvy611737r3Xvfuvde9+yOvde9+9Ovdd+/de669+691737rfXv8Aff76/v3Wuu/fuvdde/de697917rv37r3XXv3Xuve/de6979/g691737r3Xv9v79+fXuve/de69/r+/de68ffvt691737r3Xfv3XurCPhfTFNub3rLNafN4ym1EjSTSUEspAH6gy/e834Nx/Q++yn92PZGPkP3O3HSaS7vBHWuD4VvqoBxqPGyeBqKcD1iF95ScNvPLFtUdlrI3+9uB/z5j8+jp++nPWNPXvfuvde9+691737r3Xvfuvde9+691737r3Xvfuvde9+691737r3Xvfuvde9+691737r3Xvfuvdf/9ff49+691737r3Xvfuvde9+691737r3Xvfuvde9+691737r3Xvfuvde9+691737r3XvfuvdfNO/m/4uPD/zLfl/RxyvMs3aP8ULuqqRJndtYDNyxALcFIJcgUU/UqoJ5v76teyEpm9qOSHIpS00/wC8SOv86V65oe+KCP3V5uAP+ixH9tvCf8vVbf8Avv8AeLe5V6ijr3P+P0/3nn/evfuvddG/++P+2/3r3vrw67/31/8AC/vXXuuj/wAVvwf99f37rw67/wB7/wB9z/vPv3Xuvf8AGv8AH/b+/de69/vv9f8A4r7917r3+xP+8W/2H9ffuvde/p/vvx9fe+vevXXP++/x/wCK+/de67/33/Iv8ePeuvde/P4/rzb/AIp7917y62R/5Pf8k7L/ACTqNvfJf5YbfyeA+PKikzPX3XtTLLjM53aVm8lPlMosTx5PB9YsIriT9irzSMppmSlIqJcVvfH39g5VW65T5MuVk5myk0w7ktfVV/C9x+1YvxVftXKL2W9jX342vNnOVqV2LD29u2Dc+YkkHEQeaqaGb4sRU8Xd+xOJxWBxWMwWCxmPwuEwuPo8Th8PiaOmx2KxOKx1NHR4/GYzH0ccNJQY+gpIUihhiRI4o0CqAoA98/ZppriaW4uJWkuJGLMzEszMxqzMxqSSSSSTUnJ6ziREjRI40CxqAAAKAAYAAGAAOA6cPbfVuve/de6w1FRBSQT1VVPDTUtNDJUVNTUSJDBTwQo0k0880jLHFDFGpZmYhVUEk29+AJNBx6vFFJNJHDDGzzOwVVUEliTQAAZJJwAMk9a2n8wj5+1vc2SyvTPUOVkpOosXVtS7h3DQzPHP2XX0co1COVNLLsukqY/8niBtXuonkuniRR1smzC2C3d0v+MHgD+H/ob/AAfb11b+7F92q35DtbPn3nizD87zJqggcVFgjDzB43TKe9v9BBMa0bWxqb/33/Gv6exL1mp17+n+t/t/+N+/fZ17rx/5H/sPfq9e69/rj/H/AIj37r3Xv97/ANtz7917rr/ff761vfuvdd/8a/3r37r3XuP99/vPv3Xuvf77/Dn/AJH78evdet/vuL+/efXsde5+v/Ivx/h7917r1/8Aiv8Avv8AH37r3Xvz/vv6gf4e/de69/sP6ce/de669+6913/vh9P99+ffuvdeP5/33/G/x7917rr/AH3/ABX37r3Xf/G+Pfs9e69z+f8AeuPfuvde/wAOfx7917r31P1t9f8AY/7D37r3Xv8AY/6/P/Iv6e/de69/vv8Aff7b377evde59+69+fXv99/vv8Pfuvdde/dez139f99x/r+/de+fXv8Aff42/J+g9+6917/H37r3XX4/2HPv3Wuu/fvs63143/P/ABr/AGHv3Xuvf7Af7D37r3Xv99z/ALb/AHj37r3Xv8P99/vuPfuvde/335t/r/6w9+6917/eOf8AYfj/AHnn37rXXvp+f9iPfut9e/3xv/t/p9ffuHXuvf8AG/8AWH4/3v37r3XuPr9P+RcH3rr3Xv8AjX/Ee99eHXrfX+g/3w9+698uvf77+nvXXuvf748/6359+691tA/yoezP77/Fym2pVVHkynVe7M3tUxuQZjhMm8e6cLUkgWNPrzNTSxXOoCjItYKTH/MVv4O4tIB2yKG/Pgf8Ffz65BffO5S/q97wzbzDFS03myiuKjh4sdbeVft/SSRvL9UedaWaeyHrErr3v3Xuve/de6Se+9tR7w2buXbMgUnM4etpKcuQFjrTEZKCckggeCtSN/8AkH3H/uryTB7j+23O/I04H+7PbZ4EJ4LMyEwPkEfpzCNxg5XoQcq70/LnMmyb2hNLa5R2pxKVpIv+2Qsv59UpSxyQySQzI0csTtHJG6lXjkRiro6kAhlYEEH6Ee/l4uLee0uJ7W5haO5idkdWFGVlJDKwOQQQQR5EddMUdJESSNg0bAEEZBByCPkR1w9s9W6979nr3Xvfuvde9+69137917rr37r3Xf8Avj7917rr/ff8R7917r3v3Xuve/f4evde9+6917378+vde9+6917/AH3/ABHv3Dr3Xj7917r3v3Xuvf77+nv3Xuve/de697917r3v3Xuve/Z691737r3Xvfuvde9+691Zb8PKRYessvU2XXWbyyLahfV4oMTg4UR72F1kVyLfhvfcf+7b20WnsTv98dPiXfMty1RWuhLWyjCn7GV2FPJvyGFP3i7gyc77fBU6Y9tjx82lnJI/LSPy6Nf76DdQF1737r3Xvfuvde9+691737r3Xvfuvde9+691737r3Xvfuvde9+691737r3Xvfuvde9+691737r3X/9Df49+691737r3Xvfuvde9+691737r3Xvfuvde9+691737r3Xvfuvde9+691737r3XvfuvdfNj/AJzH/bzj5c/+H5guSPpfr/Z3vqr7E/8ATpeSv+eZ/wDq9L1zT99f+nrc3f6eD/tGh6rG/wB99P8AYe5a6iXrw/5Hz/vuffuvHr3++/2HP+H59+9evddfj8c39+6912Lf7D/ff6319+6917/D/e/z/r+99e66+v8AxN/94v8Aj37r3Xdh/vv9t7116p69/sTx/jb/AHn37r35ddf65/2H9Pp/vXvfXvy69/vh/vv8Pfuvdd2/33+++vvXXq9bVH8nT+R4/YMW1flb8z9rqvX1XTQ53qjonO088VbvWKZVlxe9uyaCVImpNmzRMJ8biXPlyoKT1KpRaIq7Dn3y+8ENua85O5DvP92SkpcXaEUiIw0UB85PJ5BiPKpV6lMwPZn2IEiWvNfPNkDEy6oLN1rUHhJcKfUZSI/IyZ7RuT09PT0lPBSUkENLS0sMVPTU1PEkNPT08KLHDBBDGqxxQxRqFVVAVVAAFveDDMzszuxLk1JOSSeJJ8yesxQAAABQDrN7r1vr3v3XusNRUQUkE9VVTw01LTQyVFTU1EiQwU8EKNJNPPNIyxxQxRqWZmIVVBJNvfgK4HHq8UUk0kcMMbPM7BVVQSSSaAADJJOABknrXH/mDfzBp+2p8t0r0plpabq2mlkot3buopHhn7FqIX0y47HSqVki2TFIvLCxybC5/wAmsJhxsmy/T6Lu7X9f8Kn8PzP9L/B9vDqh92T7skXJUdlz/wA/2Svzg6h7a2cAixBFRJIMg3ZHAcLcYH6tTHUR/tvYnp1m/wBe/wCRf74+/de66/3n37rx67+v0/33++v7917r3v3Xuvf4/wC+/wBv/U+/de69/vv999ffuvde/wCN/wC+49+6917/AHv/AG/++59+6917/ff8i9+6917/AG5/4n/iPfuvde/2H+v/AMbt/X37r3Xj7917rx9+69117917rv6f4+9de69/vHvdevcevW4/33/E+/de69/vv99/j7917r3+8+/de69/vH0/339ffuvde/Nrf776/T37r3+Drx/331v7917r3++v7917rr/W4/33Pv3Xuu/99/xP+249+6917/eeP9f/AHi5Pv3XuvfT/ff8a9+69+XXvr/xH++Pv3Xuvf7f/iffuHXqde/43/xHv3Xuvf74j/ivv3Xuvf7x/wAj/wCI9+6914/76/v3XuvW4/1vr/sffuvDr30/P0v7917yz17/AH31/wCNe/de68R/xv37r3Xj7917y69/X/ff717914de+n+w+t/99+D7917r3+t/vv8Akfv3Xuvf1/3n/fc/Q+/de66+nv3Xuu/fuvde/wBt/vv+ND37r3Xv99/xq/v3XurlP5Ne/jiu1u1etp5wlPvHZON3RSRubq+T2VlzRGKAWIjlmx27Z5GtYOlOL30qAFuaYdUFtcAfCxB/2wr/AJP59YH/AH8OWhecm8mc1xx1lsdwkt2I/wB93UWup9QHtlA9C+OJ62IfYJ65e9e9+691737r3XvfuvdVB99bYG1O1930EUfjpK6v/jtDYaU+3zca5F0iHAEdPVzywgfQePj384/3vORR7f8A3hPcTa4IdG3Xl19fB5ApfKLhwo8ljneaIDgPDoMAddD/AGo3w7/yDy9du9biKLwH9dUJ8ME/NkVXP+m6B/3jV1InXfv3+Dr3XXv3Xuve/de697917rv/AH3/ABX37r3XXv2evde9669173vr3Xvfuvde9+691737hw691737HXuvf63v3Xuu/wDff7z/ALxz7917rr37r3Xf+P8Avuffuvdde/de67/33+Fvfuvdde/ep69137917rr37r3Xvfuvdd+/cOvdWofFelan6cwspDgV2Uz1Upa1iqZSeivH/tGqjI/4MD7+gD7gti1p92flKdg1Lq93CUV4EC8lhx8qxH/bV6wP9+JxN7j7nGCKxQQKafOJXz8+/wDZToxfvM3qHOve/de697917r3v3Xuve/de697917r3v3Xuve/de697917r3v3Xuve/de697917r3v3Xuve/de6/9Hf49+691737r3Xvfuvde9+691737r3Xvfuvde9+691737r3Xvfuvde9+691737r3XvfuvdfNj/AJzB/wCxnPy5H/Z+YL/33+z7f7yffVX2J/6dLyV/zzP/ANXpeuanvqP+Yrc3f81IP+0aDqsb/Y/6xtzf6e5b6iT8uuub/wCw/wAPeuvdd/77+g/3w9+6917/AFv8P6fQf7G3vfXvt66+t/8Aff776e/de4deH+9/6/8AT+v9Peuvdd/n/H/bj/Y+/de/wde/1v8AkX9fe+vde/r/AL78fT/effuvenXvp9P9b8D/AH309+691ziilqJYoII5Jp5pEihhijaSWWSRwkcUcSBnkkdiAFAJJIt7qzKql2YBQKknAA+306vHHJLIkUaFpGIAABJJOAABkknAA8+twf8Ak3/yPlwB2f8ALP5n7X1Z9TDuHqj4/bkxgMeCb9iowu+O0sdWg6s4hBnoMDNFaiJjmrB9wPtqfB/30+8Cbn67kvkO8/xbKXF4jfHxDxW7D8Hk8wPdlY+3vbNP2V9jBtv0XOHOlpXcsPb2rj+x81lmU/6N5pGR+lhn/VosW2X7wx6yw697917r3v3XusNRUQUkE9VVTw01LTQyVFTU1EiQwU8EKNJNPPNIyxxQxRqWZmIVVBJNvfgK4HHq8UUk0kcMMbPM7BVVQSSSaAADJJOABknrXH/mD/zBp+2p8t0p0plpabq2mmkot3buoZHhn7FqIX0y43Gyrpki2TFItiRY5Mi5/wAmsJhxsuy/Thbu7T/GOKqfw/M/0v8AB9vDqh92P7skfJUdl7gc/wBkr84Ooe2tnAIsQRiSQcDdkcBwtxgfq1MdRH++/wB9x7E/Wb/Xv8T/AMb/AK/429+6917/AH3++/1vfuvdet7917HXv99/vuf6e/de669+6913/wARex+n/G/fuvde+v8Ah/vHv3Xuvf74/wCt7916nXv95/r/AL3/ALf37r3Xv9b+v+9fk+/de69/j/Xn+n/Ee/de+zr3++/p/Tj3rr3XXvf2de679+63173716117/ff7630966917/ff8R7317r3+++v59+6917j8e/efXuvf7b/ffT+p9+6917/ff4f64t7917r31/2H+x/H+v7917r39f99/tuPfuvde9+6917/b/AO++nv3XuvX4v/h/UfX/AHvke/de69/xT/jf9f8AD37r3Xvfj17rr37r3Xf+9/0+n+x9+69176f77/kXv3Xuvf77/ff0+vv3XsZ66/33+8f737917rv/AFvfuvde/wB9/sffuvde/wAf+Kf717917r3P59+69176/wC9e/dex17/AH34t7917r3++/PP/Ee/de8+vf7Af8iH14N/fuvdev8AT/ff8R9ffuPXuvW/1/8Aef8Aiffuvde/H0/3j/ff09+69g9e/wB9/vP+39+6911+Pfuvdd/739Of95/2/v3XvLo5/wDL23o2x/l/0vXNOIaXPZ6s2XWI5slUu8sPkNv0EDmxa4zNdSyJa15I1B4uCU75EJdsuhSrKAw/Ign+VeoD+87sA5h9jefYBEWmtrZLpCOK/SypM5/5xJID/RJpmnW3N7jbriT1737r3Xvfuvde9+690QP5nbbEeR2du2KP/gXSVu361wLWeilGQxwYgeppUran682jHvkR/eb8kiLdPbT3Ft4h+tBPt07fOJvqLYH1qJbrjkBBx8stPu2byXs+Y+X5H/s5EuEHyceHJ+wpH+bdEg/H++/33PvlT1k/1179+fW+ve/da67/AN9/sffuvddf8U9+691737y6913/AMR7917r3++/339ffuvdde/de697917r3++/3w9+p17r3/FOffvLr3Xv98ffuvde/wB9/X36vXuvf77/AH39Pfuvdd+/de69/vv99b37069117917rv3rr3XXveePl17r3vXXuve99e679669117317q3b49UopOmtixAKNeOraqyliL12YyNaSSwB1E1Fz+Ab249/Rx9zzb02z7tXtNbIqhWsJJcVIrPdTzk5zUmQlhwDEgYp1z1935zce5HNMhJxMi5/oQxp+ztx8uhm95K9Rt1737r3Xvfuvde9+691737r3Xvfuvde9+691737r3Xvfuvde9+691737r3Xvfuvde9+691737r3X/0t/j37r3Xvfuvde9+691737r3Xvfuvde9+691737r3Xvfuvde9+691737r3Xvfuvde9+69185X+enRUlB/NT+VUFHTw00MlV05WvFCgRGq8l8fep8jX1DAcGWrrqqWWQ/wBp3JP199Rvu8SPL7O8nNIxLUuhn0W8uFUfkAAPl1zZ9/FC+7XNgUUH+Lfzs7c/4eqk/wDiv++/3r3NXUQddj/C3+++n+wPv3WuvfT/AH31/wCN+9de66/x/wB9xx738uvfLrv/AH3++J+nvXXuvf0H++49+6917+n/ABH/ABHvfXvXr30/2/8Avv8Abe9de69/xW/++49+691Nx2OyOZyFDiMRQVuVy2UraXG4vF42lnrsjksjXTx01FQUFFSxy1NZWVlTKscUUatJI7BVBJA9tyyxQRSTzyKkKKWZmICqoFSSTQAAZJOAMnpyCCa5mhtraFpLiRgqqoLMzMaKqqKksxIAABJJAHW7L/J2/kkY/oKPbXyg+Xm3KbJ97pNBmuteqa96TI4bqBFUtQbi3RFE1TQ5fstiwmpog8lPgbK/rr7NR4B++Pv9LzK13yjyTdFOXKFZ7gVVrn1SPgVg8icNLnhHh88PZr2Qg5UjtuZeardZOZz3RxEhktQfsqrTerCqpwTNWOzH7xQ6yS697917r3v3XuuEkkcMbyyukUUSNJLLIypHHGilnd3YhURFBJJNgPfuPVlVnZURSXJoAMkk8AB5k9a7P8xH+YCnZpy3RPSmVb/R7BO9Hvne1BO6f35np5CsuBwk8TLfZ0My/vz8jJstk/yUXqRtsey+BovLtf1vwqfw/M/P09Pt4dRPuu/dmblIWPuN7gWX/ImZdVpaOAfpAwxNMCP9yiPgT/iODVv1jSKnP/Yj/ff7f+nsU9Z2de/H++P5/wB49+69178/7D/Hj37/AAde69b6/j/ff8a9+691737r3Xvr/vvx/vPPv3XuvX+n+w/2H09+6917+v8Avv6j/D3rr3Xv+Kf63/FffuvdeHP+9f77+vvfXvt6978evdev/vv98ffuvdet+ffuvdeA/wBh/wAV/HvXXj178fj+v+3/AB7317069/vre/de69z/AMR/sfx/vXvXXuvX/wCJ/A+nFve+vde/1v8AYfT+lvr7917HXv8AjXv2evde/wCK/wC+/wAePfvTr3Xj/vv+J9+6917/AHr+v+8f48e/de69/vh7917r3H++/H+9+/de69/vr/7x79178uurH/e/futdd/i39f8AfHn37rfXv8b/AO9f776H37r3Xv8Akf8AvfvXXuvf77+nvfXuuveuvdd/jn/ff149+696dd/1H/FLe99e+fXXv3Xuvf763v3XvXr35/H++/3g+/de69f/AIj37r3Xvfuvde/23v3XuHXv99b3rr3+Dr3++4976917/fW/1v8Aiffuvdev7917r3v2evde5/w5/wBf/kfv3Wuve/db69/yP37r3Xv999ffuvdK7YG5pdl782TvKF3Sbae7dubmieM2kSXBZmiykbx2BOsPSgjj6+2biPxoJov4kI/aCOiPmbaV3/lvmDYnAKXtjPAQeBE0TR5/Jut4SOSOaNJYnSWKVFkiljZXjkjdQyOjqSro6kEEGxHuJuHXz1srIzI6kODQg4II4gjyI65+/dV697917r3v3Xui9/J/b/8AHeos1OkfkqNvVmNz1OALkCCo+xrGB+qhMdkJmP8AgvvDv79vJw5t+7lzXcxwB73Z57fcI8ZHhSeDOwPlptp52PqBTqXvY3d/3X7h7ZEz0hvI5IG/2y60/bJGgH29VUe/n26z166/33+t7917r3v3Xuve/de69/vv99z7917r3v3Xuvf76/v3Xuve9de697317rv/AH3++/1vfuvdde/de697917r3++/31/z79SvXuu/99/re99e6696691737r3Xvfvl17r3v3+Dr3Xvfvn17rv/ff717917rr37r3Xvfuvde9+691737r3VzfU1IaHrDr6nbUHGztuyyKy6WSSpxVLUyRlfwY5JSv9ePf03fd9259q9ivZ6xkVllXlrbSwIoVd7SJ2Uj1VmI9cZz1za5/uBdc8c3TCmk7lcAUzULKyg/mBXoQfcv8AQR697917r3v3Xuve/de697917r3v3Xuve/de697917r3v3Xuve/de697917r3v3Xuve/de697917r//T3+Pfuvde9+691737r3Xvfuvde9+691737r3Xvfuvde9+691737r3Xvfuvde9+691737r3Xzn/wCe9/29Z+VH/lD/AP4HDqD/AF/fUP7uv/TnOTv+ov8A7Trnrm37+/8AT2ubP+oX/tDt+qif99/vXubOod67/wCI/wCRD/evfuvdeJ/2Fx+f+R+/deHXX+8f77n/AHn3vr3Xdr/776f7x7917h17n6D/AA/w/wB9/j719vXvt66H4/33++59762fPrv/AH39Ppb3rrXT7tjbG4967jwe0NoYPK7m3TufK0OD27t3B0NTksxm8zk6lKTH4zF4+kjlqqytrKqVUjjRSzMwA9pry8tdvtbm+vrhIbOFC7u5CqiqKlmJwAAKknpXYWF5ul5bbdt1s819M4REUVZmPAAf6gBk463rP5Q/8lvbnw/oMP378kcZgd4/J6tihr9t4dHjzG2+jKWppSPtcVMyfZZfsaSOoZK7KRiSCiIMGPdlElXVc8Pe335uueJJ+W+VpZIOUVNHb4ZLsg8W81gxVIzQv8UgBoiZ9+z3spacjRpvvMCxXHNjA6ad0dqpFNMZIGqVgaSS0wP04+3U8mwZ7xo6yA697917r3v3XuuEkkcMckssiRRRI0kssjKkccaKWeSR2IVERQSSTYD37qyqzsqIpLk0AGSSeAA9eteD+YV/MKk7DkzHRnRmZeLYMTzY3fO+cdMUk3xIjGKpwGAqY2DJs9GBWoqFIOUIKoftLmqGuybJ4QS8vE/V4qp/D8z8/QeX28OoH3Yfuwryyth7ie4lgDzIQJLS0cVFoDlZplPG5IyiEf4v8TfrUENNv+wP0/H+vf6+xV1nh11/xX/W/wCI9669117917rl9f8Aff8AEWHvfXuuv95+v++/x9+69/g69/sf6fn/AGF7Dn37rXXvp791vr3+sbf7f+n+t7917rr/AH3++/pb3rr359d/0+n+3/1uD7317rr37r3XZ4tz/wAi/wCRe/de69/vv+Re/de69/vr+/de69z/ALb/AHw9+6917/jf++/w9+69178f1t/j/sffuvdd/wBP9b37r3XVv99/sfr/ALf37r3XX/ED37r3Xf8Avvx/T/W9+r17r3/Iv949+6917/ff77/Y+/fPr3Xv99/vH+3966917/iP99f3vr3Xvzf/AH39Pp79xr17r3++/wCNfk+/de69/wAa4/439Pfuvde4/wBf/Y88e/Y6914f7D8f77i3v3Xuvf77/ffn37r3XX/EW9+6913zyOP+Nj/bjm3v3Wuvf8U9+6317/D/AF+P9gP9b37r3r17/b/X6/7D+o9+6917/fXP+H5/1vfuvfZ17/fD/b+9de69739vXuvf77n37r3Xv6/X6W/5H/sPeuvenXv99/vf+x976914e/de699P95v/AMa9669178/8U/3n3vr3XXv3Xuu/9b83/wAf+R+/de69/vv9a3v3XuvD/kf/ABX+nv3Xuvf1P/IuT798+vde/wB9/vvp7917PW6z0DuT++PRfTW6jKZpNw9W7Cy9RI7mST7uu2ti56xJnMkpM8VU7rJdmOsG5P19xRdx+FdXMR/DIw/YT1wD9ytp/cXuJz3swTStrvF5EoAoNKXEiqRgYKgEYGCMDoXPafoE9e9+691737r3TJuXDR7i27nsBNoEWbw+SxTs4JVRkKOal1m12Gjy3uORbjn2GedOW7fnHk/mrlK70/Tbpt1zaNWtALiF4iTTONdajIpUZ6M9l3J9n3jat2jrrtbmOUU4nw3DU/OlPT16pDnhlp5paedGimgleGaNhZklicpIjW/tIwIPv5YLu0ubC7urG8haO7hkaN1PFXRirKfmpBB66exSRzRxyxMGjdQQR5gioI+RHWP/AH3++PtP1fr3++v/AIe/de669+pXr3Xvfuvde9+691737r3Xvfuvde9+6917/ff63v3Xuve/de697917r3v3z6913/xr37r3XX+++nv3Xuve/de697917rv377evdde/de69/vv+J9+691737r3Xv99/vvp7917rv3759e697317q73a1L9jtjblEAFFHgcRShVZmVft8fTxWVm9TAaOCeT7+qXkixG18l8o7aqgC32u1ioCSB4cEaUBOSBTicnz65g77P8AVb5vNzWviXczenxSMeAx59P3sT9FXXvfuvde9+691737r3Xvfuvde9+691737r3Xvfuvde9+691737r3Xvfuvde9+691737r3Xvfuvdf/9Tf49+691737r3Xvfuvde9+691737r3Xvfuvde9+691737r3Xvfuvde9+691737r3XvfuvdfOk/nxQTxfzVvlDJLDLFHVRdIT0zyRui1EK/HfqamaaBmAWWJammkjLLcB42X6gj31C+7myt7OcohWBKm7BzwP1tyaH0NCD9hB65ve/8ckfuxzQ7xsFdbZlJFAw+kgWorxGpWWoxUEcQeqhfp/X/AHw/p9Pc29Q117k/7xxz7917rr/Y3/339ePr7917rs/4f8U/31/959+6917/AH3P0uP97Pv3Xuuv99xz+Of95976913b8f77/evp711759LTrrrjffbm99tdbdY7Tze+N97wycGH21tbbtDLkMvlq+fURHDBELRwQxI0s80hSCnhR5ZXSNGdUG6brt2ybfd7ru17Hb7dAhZ5HNFUDzJ8yTgAVLEgAEkDox2nady33cbTados5LjcZ30pGgqSf8AAFSzMQqqCzEKCet+7+U3/ACgdi/A3bVP2h2euH3/8pt0YmKPK7gWCKswPVGPrIY5K3Z/Xzzq5lyEjkx5LN2jmrFXw06w0xlFTzc95/e7cfca7badpMltyfC50pWj3DA4lmp5eaRZC/ExZ6aeh3tL7Q7b7d2Ivbwpcc1TIBLLTtiByYoa5Cg/E5o0hFSFWiC7P3AXUz9e9+691737r3XTMFBZiFVQWZmIAUAXJJPAAHv3WwCSABUnrXi/mI/zBKjfdTneheksu0GxqWaoxO/d742pGve08LGKs29gaunc22jE6lKmoRr5Mgop+0uaka7HsojCXl2v6hyqny+Z+foPLjx4dPvuvfdli5di273I9wbENzC6rJZ2ki4tQcrPMrD/ck8Y0I/xcUY/rUENNH4/w/H4/P19irrPPj17/AF/pf/iLf63v3Wuvf73791unXvr/AK/H/FPz7917r3+2/p7917r3P9f98frz79x6914/7b/fcfj37r3Xv94/4j37r3Xvz/j9f+K+/de68P8AeP8AffTn37r3Xv8Ae/p7917r3+v/AK9/9h7917FevX9+699vXvfq9e69z/vv9h7917r3/Iv6f7z7917r3/E/71/T6e/de69x+bD/AHn/AI37917HXrf77/fW9+6914f7f/W/Pv3Xuvc/77/Y/j/Ae9de699Ofp/sPe+vde/5H/vre/de699f99/xT37r3Xrf778/73/U+/de69/vP+2H1/4j378+tddf77/iffut/Mdd8/1/2P8AyP37r3XiP94H/E/7D+vv3Xuvf1/r+P8Ab+/dep176f77/Af7x7917/B17/eL2I/33Hv3Xuvf8i/P+++nv3Xuve/de69/sP8Aff8AFffuvde+lv8AD/ff7H37r3l17/ff8a+vv3l17r30/wB9z7917r3++/p+Pfuvde/33++/w9+6917/AH3/ACL37r3XuD/X/ff4e/de69/j7917r3/Ff99z/sPfuvdeH++/339ffuvde/33+Pv3Xuuv99/r/wC9e9de+zrl/vX+98fn3vr3XXP++/w459+6917/AI1x/X3rr3XXvfXuu/8Aff8AEc/j8e/de9etu3+X3mzuD4cdFV5kaU0+2cnhNTGUkDbO6s/ttYx5iX0wjE6Bb0WUafTb3Ge8IY9zvFP8Vf2gH/L1xD+8zt37r99vca20BdV4k3l/xIt4Z64xnxK+uc5r0cj2WdQT1737r3Xvfuvde9+691Tp3Vgxt7tXfOMVPFEc9VZGBANKpT5oJmKdE/5tpDXhV/wHv5r/AL0nKq8m/eD919kjjKQHdpLlFpQBL1VvUC/0VW4Cr8hTro17Z7p++OQuVr1m1P8ASLGx9WhrCxPzJQk9Bd7gLoc9d/77+nv3Xuuvfuvde/31/fuvdd/73/T+nv3r17r319+69117917r3v3Xuvf77/ff4+/de6979Tr3Xvfuvdd+/cevdde/de697917r3v3Xuve/de697917rv37r3Xveuvdde99e697917r3v3XupNHTtWVlJSKSGqqmCnUqpkIaaVYlKoCC5BbgXF/p7MNpsG3Xdds2tGKvc3EcQIXUQZHCAhQRqNThaivCo6ZuZlt7e4uGHbGjNxpwBPHy4cer0lVVUKoCqoCqqgBVUCwAA4AA9/V4qqiqiKAgFABgADgAOuWZJYlmNWPXfvfWuve/de697917r3v3Xuve/de697917r3v3Xuve/de697917r3v3Xuve/de697917r3v3Xuve/de6//V3+Pfuvde9+691737r3Xvfuvde9+691737r3Xvfuvde9+691737r3Xvfuvde9+691737r3XzyP5/3/b0PvD/w1umv/fS7QHH4v76bfdq/6dHsX/Ne6/7SJOuen3kf+nmXP/PFB/gbqmH/AH3+P+w/w9zz1AnXv99/vre/de68P98Pz+Pfuvde/rfi/wCf8P8AjXv3Xuu/95/3w9+6111/xFv96/1jY+/db6Fno/o3tX5Idn7W6c6W2bk99dh7wrTSYXBYsQxgRxIZq3J5PIVctPjsLhMXSo09XW1csNLSwIzyOqi/sl5h5i2blXaLzfd/vkt9sgWrO1eJwFVRVndjhUUFmOAD0ect8t7zzZu9tsmw2bT7hLwHAKo+J3Y4VF82PyAqSAfoJfyu/wCVL1X/AC9dkJuCvNDv35J7vwlPSdh9mPD5KLDQzMtVVbJ64iqYIqnE7Up6hUFRUOFrMvLAs04jjWClp+aXu77ybz7m7gbaPVbcqwSEwwVyxGBLOQaNIRWg+GMEqtSWduinth7U7L7c2HiRgT8xTRgT3BH5mOIH4Iq8R8TkKzk0ULbV7hfqVuve/de697917rokKCzEKqglmJAAAFySTwAB791sAkgAVJ61+/5hv8w1t0HOdDdDZsrthTUYrsLsLFzkHchGqGt2ttasha428Dqjra2M/wCX8xRH7XW9SMdk2TTovLxO7iqny+Z/yD8z10w+7B92AbQNv9x/cfb67uaSWVlIv9h5rcXCn/RuBiiP9jh3Hi0WKk8+xd10B69x/sf969+69x69/vv9f/ePfuvde/H+F/8Aiv8AvPv3XvTr3vXXuuve+vdd35/x5/33Hv3Xvl17/ef62/31vfuvDr39f96/x/4offuvde/3v/fX9+6917/D/if99/T37r3Xvx/vv97966917/Yf77jj/Ag+9461176c2/4kf6/+xPv3W+vf71f6e/de6978evde/wB8P949+69178f77/ffX37r3Xv6f77/AG/v3n17rr+nv3Xuu/8Ain++/wB49+6917/H8g8fX8+/de66/wB9+f8Ab+/de67/AN9/sffuvdevx+f999L/ANbe/de69/T/AH3+x9+6916/++/3w+vv3Xuvf73/AMR7917r3+P++/417917r3v3Xuvfj/fD/fX9+6917/Y/8b/Hv3XuvfT/AFvfuvde/F/8f9v/AMV+vv3XvPr3++/P49+6917j/ff8R798+vde/wB9/vv6+/de69/T/H/WH++59+r17/B117917h13/h/xA/31+Pfutde/1/8Aff73791v8uvfj+vFv9j/AK3+t7917r30/r9P97/p/t/fuvde9+6917/fWv8A4/n3rr3Xv9b/AGJ97696deH++/2HP+29+6917/ff63+9+/de69/h/j/vvxf37r3Xv99/rf7xf37r3Xv99/rf717117r3++/B5+nvfXuvH37r3W0n/KlyoyPxA29RhkJwO9d84pgokDIZssuc0ya/SX05kH0+nSR/av7jzmIU3SU+qqf5U/ydcePvmWZtffHdZyDS5sLSTyzSLwsf84qZzUHyp1ZF7I+sVOve/de697917r3v3Xuq0/mBhPsOxsZmES0We25StI9gNdbjampo5hf+1po/t+f9h74gf3kfKx2r3m5d5mijAt922SME04zWsskT19aQtb/4PIdZrfd23P6vk2+25m/UtL1gB6JIquP2v4nRUB75409ep9697917rr3706917/fc+/de67/33+9+/de66/3w9++fXuve/de697917rvn37r3XXv3Xuve/de67Hv3Xuuvfuvdd+/de669+6916/8Axr3rr3Xve/Tr3XrW9+691737r3Xvfuvde9++zr3Xv99/r+/de6VexKQ1++Nm0AUua3de3aQLqCajU5ejhsHPC31/W/HuRPaGwO6e7HtftgWpueYttipWlfEvIUpU8K14nh0Q81XAtOV+ZLomgisLh+Ffhic8PPhw6ux9/UT1zK697917r3v3Xuve/de697917r3v3Xuve/de697917r3v3Xuve/de697917r3v3Xuve/de697917r3v3Xuv/1t/j37r3Xvfuvde9+691737r3Xvfuvde9+691737r3Xvfuvde9+691737r3Xvfuvde9+69188f8An/8A/b0Pu/8A8Nfpr/30u0PfTb7tX/To9h/5r3P/AGkSdc9PvI/9PMuf+eKD/A3VMX++/H+H49zz1AnXQ+n/ACL/AHv/AF/fuvHr39fr/h/tv8fpb37r3Xr/AF/x/wB9/tve+t9e/wB9/vv68e9da6H74zfGXuL5ddv7Z6R6P2vJuXee45TJLNK0tLgdsYOnkiXKbr3bl0gqI8JtnDxzK09QyO7syQwxzVEsMMgb5s5t2PknZLvmDmC7EVhEMUoXkc/DHGtRrkamBUAZZiqhmAk5U5T3vnTerbYthtfEvJMkmojjQU1SSsAdKLUVNCSSFRWdlU/Qy/lu/wAtLpz+Xl1fHiduU9Fu7undOMpU7W7hqqIR5XcFSHjqn27txZzJNt7YmNrEX7eijYPVPElRVGSYL4+ZPup7r757nbuZ7pmg2GFz9PbA9qDhremHmYfEx+GpVKLWvR3249ttk9udnWysFEu6SgG4uCKPK3oOOiJT8EYNAMsWcsxsm9xV1IvXvfuvde9+6910zBQWYhVUFmZiAFAFySTwAB791sAkgAVJ61+/5hv8w1t0Nm+huhs2V2ypnxfYXYWKqCG3Iw1Q1m1tr1kJBG3gbx1tZGf8v5iiP22tqkY7JsmnReXid3FVPl8z8/QfmeumP3YPuwDZxt/uP7kbf/u3NJLKykX+w81uLhT/AKNwMURH6OHceLRYqT/+Rf778exd10A69/vv98Peuvde/wB4/wCR+99e69/T/ff8i9+6917/AA/2/v3Xuve/de69/rf778+/de69/sP999fp/T37r3Xv99/xT37r3Xvx/vuOf949+8uvdet711vr3J/2/wDX/iPr9Pfutfl17/ff4+99e69/xr/inv3XuHXuf9h/vv8AiffuvV69/vv9jf6+9de69/vXH9B/tr/n3vrXXv8Aff7H37rfXvp/r+/de69/vv8Afce/dez+XXv+N/77/effhx6917/ff7z7917r3/Ef776f6/v3XvTr34/xuP8AYfj6+/de69/yL/ff09+6917/AH3/ACMe/de68Cf6j/if+Kn37r3Xj/vv8Offuvf4Ovf8b/B/3349+69Xr3++/wBh/t/6+/de69/sP6/8i9+6911/iTf37rXXvfut9d/7b6f77+vv3Xuvcf77/Yf7x7917r39ffuvde49+6917+g5/wB9/h7917r39P8Aef8Afce/de66P+v9LD34de67/wB9/S309+6917/ff7z7917r1v6/73/sffuvde/3n/ffj82t7917r3+++l+ffuvevXueD79175de/wB9/rf7z/h7117r30+v+vbn/fX976917/C/++/5H7917r1/68/8Tz/xT37r3Xv6/T/ff0/w9+69176e/Z6917/ev99/Xn6+/de697917rZP/k65T7r42b3xjzNJLiu5880cZjCrBRV+zdizQqrhQH11sdSxBJYX/pp9gPmdAt/EwHGIftqw/wAFOuUH36bMQ+7HL92qALNsMNTXi6XV4DjyopQeQP216tm9hzrCzr3v3Xuve/de697917olvzOwwm23s3PrFdsdmq/EySgcqmXolq0V7fVdeGNif0km36jfmN/ebctLdci+2vN6wVlst1mtC4rhbyDxaNTiNVmKE/CSQKazXJb7tm5eFvPMm0l8TW0coHzicoafOk2acaD06r198a+sveve/de6979nr3Xvfuvdd+/de66/3319+6913/r/AO+H+Hv3Xuuv+K+/de697917r3v3z691737r3Xf++/1+ffuvdde/de69799o6917378+vde9+6917/ff74+/fPr3Xv8Aff77/be9de6973jr3Xvfut9d+/da669+690KHStKKvtnr+Eqp0bnxlTZk8gvQzfeg6fwymnuG/skX/Huffus7em5feI9n7d0Vgu9wS5XVmAmcGnqDGCG/CQGHDoDe5k5t/b/AJukBObGReNPjGj/AJ+4efDz6uM9/Sh1zl697917r3v3Xuve/de697917r3v3Xuve/de697917r3v3Xuve/de697917r3v3Xuve/de697917r3v3Xuv/19/j37r3Xvfuvde9+691737r3Xvfuvde9+691737r3Xvfuvde9+691737r3Xvfuvde9+69189b/hQVj5qL+Z325UytEyZfY/T2QphGzsyQxdcYDFMs4ZECymoxjkBSw0FTe5IHTL7s8gf2l2dQDVLm5B+3xmbH5MPzr1z3+8pGye5bsSKPYwEfZ3rn81PVKX+A/N/wDfcce59z1APXfP+H+Fv9gP94976913/vv96966111/h9Of+Kf639ffut9Gu+HHw07t+cPceG6e6V29JWVM8lPV7u3hXw1Mezuu9stKUq90bvysMUq0VFEiMKeBdVVX1AWCmjklYL7BvPXPewe3uxT75v1yAoqIogR4s8nlHGp4n+I/Ci9zEAdDXkTkPfPcDeo9o2eKka0M0zA+HBGT8TnzJoQiA6nIoKAMy/RC+BnwB6R+AHUdL1z1dQLmt05NYqzsbtbL46lp939hZwKNdRWPE9S2I27QtdMdiYZnp6KLktNUST1M3MT3F9yeYPcnen3TeJNFouIbdWJihT0HDU5/HIQGY+ihVXo9yNyLsXIOzRbRs0NWOZZWA8SZ/NnI8vJVHaowPMk8vuPehn1737r3Xvfuvde9+691Qb/MY/mCQ5uPNfH3ovNs+LEk2N7K7BxFURHlQmuGs2Ztmsp2/cxRYlMjWRtpqrGCImDytMMNj2Wmm9vE+aKf+PH/ACD8+uk33WfuyvYNt/ub7i7fS7oJLCykXMdaFbq4U8JPOCIiqVErgSaAlHn/ABX+vsX9dDOvWt9eD/vv8PfuvDr1/wDffX+nv3Xuvf0+v+v/AIe/de69/sf+Nn/evfuvde/33++/2Pv3n17r35/3r/X/AN6Pv3XvLr39ef8AbD+v+29+698uvf77/Yf7b37r3XX++/wv/wAi9+6113/vv+I/x9+6317/AI1+f99/X37r3Xvfuvde4/4p/vPPv3XvPr39fz/vvr7917r3/Ee/de69/X/fH3716917/G3++/5F7917r3Nv9j/r+/da69/vv+I/p711vr31/p/vv959769w69+P99+f+Re/Z6917/ff778e/de697917rr37r3Xf+P/ABq/v3Xuvf8AG/p7917r3+3/AN9+PfuvfZ17+o/23+3/AD7917r30/33++Pv3Xuvf70bn37r3Xv+N/n/AHwHv3Xuvf77/fX9+691179149dn/e/fq9e699eeP99/t/fuvdet/vv999ffuvdeH+P+34+v+x9+6917/bf7H/ffQ+/de69/r8f76/09+6917/D/AIr7917r3+2/31vfuvde/wB9zb/iffuvdePv35de69z/AMi9+69+XXv9h/yP/bH37r3XX/Gv+K+/de67/wB9c/7H37r3+Hr3+H0+n+9/8U9+6917+v8Avv8AfX9+6917/kf+++vv3Xvn17/D/ff74e/de68P+K/77/Y+/de69799vXuvf8iP4/3v37r3Ww//ACZKyV+pe4aAhPBTdi4urjIB8hlrdtUsM2pr2KaMemkW4N/rf2B+aR/jdsf+F/5T1y8+/nCi878j3Ir4j7U6n0olw5H83Nfy6uW9hjrBDr3v3Xuve/de697917oAPk5iP4r05uORV1S4ioxGXiGjUf2MlT01QwP1TRRVkrE/0FvoSfeIn36OXG5h+7Vzy8Ueq52+S0vFFK4iuYklI9NMEkpr6Ag0BJEt+x+4fQe42zIxpHcJLEc0+KNmX7auiinzrxHVUXv57es+Ove/de697917rv8A33+2+nv3Xuuv99/vre/de69795de69/j7917r3v3Xuve/de6978Ovde9+6917/ff77/Y+/de697917r3v3l17rv8e/de669663173v1p1rr3+8+/de697917r3v329e69/vv99/r+/de679++3r3Q6fGqkNZ3Ts0EMY6ds3VyFWUFft9vZZ4j6vqpqCgIAvY/wCxGWf3HNtfcvvPe21EJht/rpnIIFAm3Xek54jxDGpABNCeAqRFnvVcC39tOZCCNbiFB89VxED/AMZqRX0/Lq2f39DXXP8A697917r3v3Xuve/de697917r3v3Xuve/de697917r3v3Xuve/de697917r3v3Xuve/de697917r3v3Xuv//Q3+Pfuvde9+691737r3Xvfuvde9+691737r3Xvfuvde9+691737r3Xvfuvde9+691737r3Xz7v+FDv/by7fX/AIjDqX/3mE/w99K/uxf9OpsP+ey5/wCP9c/fvMf9PIj/AOlbB/x+bqjvn/ff8a95CdY9469/xv8A33+t7917r3/FPr/tvz/re/de6PH8DvgF3n8/+2YOveqcWcdtXCz46q7N7SysDHanXG36ud0+8rmMtM2Y3BXRwyLjsTTP91WyozHxU0VRUwR77i+5XL3trszblvM2q9kDCC3U/qTuBwHHSgqNcjdqj+JiqNIXt77b7/7ibotptcXh7dGw8e4Yfpwqc8KgyOQO2NTUkgsUSrj6IPw2+GHSHwa6ex3T/SWCkpaLzDJ7s3blvtqneG/9yPGIp9w7qykFPTrVVAjHipoI0jpqKnAihRVuW5i89c+cwe4W+S75v9wDJTTHGtRFDH5JGpJoPNiSWZssSeujfJ/J2x8j7LBsew22i3U6nY0Mkrn4pJGoNTGgHABVAVQqgAGx9gzoU9e9+691737r3XvfuvdULfzDv5h3338c6D6Dzn+Q/wCUYnsbsbE1H/A/9UFdtHaNdA3/AAB/VFX18bfv+qCE+LW8ov2TZPgvLxPmqn/jzf5B+Z66Qfdf+6/4H7u9yfcrbv1+2SxsZF+HzS5uUP4uDQwsOzEkg16VWjP2MD10S69/rf7D3rr3Xve69e69x/xX37/D17169711vr3++/4n3vrXXX++/wB9/U+/deHXvp/vv9t79/g6913f37r3Xh/vd/fuvde/p/vvrz/vPv3Xuvcf77/ffn37r3Hr3+w/43/tvfuvdeH+++v+P+8+/da69791vrx/339f8ffuvZ69/r/77+tv8feuvde/330/23vfXuvf763v3Xuvf7H8f6/v3Xuvf8Rf+nv3Xq9e/r/j/vv6fT37r3Xuf99/tvfuvde/23++/wCI9+6917/X/wB9f/iOPfuvf4evf778f7G/19+6917/AHn/AH39Pz7917rw9+6914/8b/2H4966911/vv8Afce99e67/oP6/wC+/wBf37rX29e/41/yL37rfn17n/ff19+6914/77/b/wCtx7917r3+9/77/iPfh17rr/ffX3rr3XZ+vP8Atv8AkfPvfn1rr3+w/wB9/wAV9+63176f8b/H/G/fuvde/wAP+I/3ke/de69/vv8AfH37r3Xv9v8A4/7Dn6e/de69/vvx7917r3++v/xH+v7917r3+w9+6917/D/bf74c+/de+3r3+8/778n37r3y68P99/j7917r3P8Avvp/Tj37r3Xv96/w44/p+ffuvddf778e9de67/33+8+99e67P1/3n/ef9tc+/de66/4p/vr+/de69/vv979+69178fX/AA/3r/H37r3V/v8AJakc7S78iLuY03FsKRIyxKK8uN3Mruq30h3WJQxtchRf6D2Cuav7e0PnoP8Ah65o/f4Vf357bPpGs2l4K+ZAkgIFflU0+0+vV3HsK9c++ve/de697917r3v3Xukd2HihnNh7yxBTW2Q2xnKeFebipfHVBpXGnktHUhWA5uR9D9Pcc+8HLy82e1HuTy0U1Ne7HfRL6iRraQRsKeayaWAzUjIIx0I+T787XzXy3uAaghvoGP8ApRIuofmtR+fVKvv5eOumHXXv3Xuvf77/AB9+6917/Y+/de67/wB9/vr+/de669+691737r3Xfv3Xuuv+Re/de6978Ovde/2/v3Xuve/db69791rr3v3Xuu/98Pfuvdde/Dr3Xv6/776e/de67/33+wP+w9+69117917r3v3Xuve/de697917ozHxNpRP25BKQpNFt7N1QJFyC601FdCP0tartf8Apcfn3nV/d32Qu/vERXBAJttkvZRUcKmGHHoaS0r6VHn1Cfv/ADmL29ljBP6t5Cv7Cz5/3j9tD1aJ77x9YMde9+691737r3Xvfuvde9+691737r3Xvfuvde9+691737r3Xvfuvde9+691737r3Xvfuvde9+691737r3X/0d/j37r3Xvfuvde9+691737r3Xvfuvde9+691737r3Xvfuvde9+691737r3Xvfuvde9+6918+7/hQ7/28u30Pp/xjDqX/wB5hffSv7sX/TqLD/nsuf8Aj/XP37zH/Tx4/wDpWwf8fl6o7/w/oP8AH/jfvITrHv59e/3j37r3Vj38uP8Alrdy/wAxDs58FtJX2f1HtKsoG7U7dydHNNiduUVRJHI2C2/BpSPce/MjQl3pKASRxooEtTLBCVZ4s90/dbYvbDaBcXlJ97nU/T2ymjOR+NzxSFTQM9CT8KBmrSU/a/2s3f3H3MiMmDl+Bx49wRgcD4UVcNMwzT4UUhn4or/Q4+M/xh6X+IvU2B6Y6L2hS7U2fhEWeqlJWqz26c7JT09Pkd17uzBjjnzm5cv9shnncKiKqQwxw08cUMfMfmvm3fudd5ud95hvmmvpMDySNKkrHGvBI1rgD5liWJY9GOXuXdn5V2q22XYrJYLCIYA4sfN3biztxZjUk9D/AOw30d9e9+691737r3XvfuvdUM/zE/5hMs8u4Pj70TmJIaeF6vCdmdg46Zo5amWNnpsjs3a1VGQ6UiMGiyNchBmIaCE+PyPKL9k2SoS9vExxRf8AAx/yD8z10f8AuufdiRE2z3N9xrENIwWWwsnFQoNGS6uFPFjhoIj8OJJBq0qtGH++/wBhz/X+nsYddE+vf6/9Lf7C/v3XuvH/AH3P+8f7D37r3r163++/5H7917rr/ef99/sPfuvdd/71/vv8LfX37r3Xv6/7zb37rQ69/j791vr3++/2H19+6917/kfv3Xuvf4f7b/ffX37r3p17/in/ABT/AHj37r3n178f630/43/sPfuvdeH1+gP++496699vXv8AffT/AA/x976917/fX/3j/eD7917r3/Ix+f8AX49+6917/Y/X/evfvs6917/fD/X+v9D78evde/H++/p/Xn37r3Xv999Px+f9h7917r354+v+H++v7917r35/33+2/wBh7917r3+AuP8AD/iffuvde/1v6/8AI/fuvddD/ffT/kXv3Xuu/wDX/wB4/wBh/rj37r3+Hr3/ABv3rr3Xvp/vv9t7317r1rf776f737917r3v3XuvfU/4/Xj/AH1/fuvde9+6917/AFv6f8j9+6917/ff6/8Ar+/de69/hY3+nv3Wuvf77j/ff7z791vrv/ff1+nNv9t7917066/33++/23v3Xuvf7b/ff8V9+698z11b/kf0/Pv359e67/33/Ef4e9de69/vH+9/74e99e69/vv+N29+6917/iv/ABX37r3Xuf8AffT37r3Xv99/sP8Ab+/de69/t/8AfW/1vfuvde/3r/ffX8e/de69/wAaP1/2H+9+/de69/vvx/vPv3XvlXr3++tx/t/fuvfPrr37rw67/p/X/Y39+6917/C/++/1/fvz69178+/de69/vv8AkXv3Xur6f5Ktc8mN+RmNMaiOkruq65ZATqdsjT9hU7xkfQLGMYpB+t2P9PYN5rWj2T14hh+wr/n65u/f8tgt57W3eo6nj3BKemhrJgfz8Q/sHV5nsJdc7+ve/de697917r3v3XuumVWUqwDKwKsrAFWUixBB4II96ZVdWR1BQihByCDxBHWwSpDKaMOqPdxY3+DbgzuIKlDisxk8bpOq6mhrZ6UqdZLXXxW5N/fyt88bGOWOdOb+W1Qqu37pdW1DWo8CeSKh1EnGjzJPqeuoOz3v7y2ja9xBqJ7aOSvrrRW8sefTP/vv9v7C/Rj117917r3v3W+ve/da697917r3v3Xuu/8Aff74f7D37r3Xv99/X37r3XX++/2/v3XuvfX/AF/fsde67/33+w/2Hv3Xuuvfs46917/jfv3Xuvf8a9+6913/AL7/AGHv3Xuvf77/AH309+6917/X/wCI9+4+XXuuvfuvde9+/wAPXuu/fuvdde/de6N/8NaXXv7c1ZZ/2NnzU1wRo/yvNYiWzcai5+y9PNrX/wAPfSP+7N24S+7PPm7UasHLph8tP695avnFdX+L9tCBTVUGopjx95CfTylsltUd+4hvn2QzDHy78/l1Y777VdYZ9e9+691737r3Xvfuvde9+691737r3Xvfuvde9+691737r3Xvfuvde9+691737r3Xvfuvde9+691737r3X//S3+Pfuvde9+691737r3Xvfuvde9+691737r3Xvfuvde9+691737r3Xvfuvde9+691737r3Wgd/wAKNcZTUH8x2vq4DJ5c10j1bk6zWwZRUxNuLDKIVCKUj+0xMRIJY69RvY2HSP7rcrSe1saNSibhcKPs7Gz+bH8qdYBfecQL7i2hHFtrhJ/5yzj/AADqhv8A23++/p/r+8jOsdurZv5Xv8qftL+YXvpstkXy/Xfxy2nWIu++1Djg02Yq421HZPXcdai0WZ3VVKLVFQRJSYeA+aoDyNT0tTC/u77ybR7ZbeIIQl1zTMv6Vvqwg/37NTKxj8K4aQ4WgDOs0e0/s9ufuHdfXXpkteVoz3zAd0pBoY4NQoTUHU9CqcCGbt6+gt0f0b1X8cesdr9P9M7PxWx9gbRoY6LFYbFxWaaUIgqstl619VZmc9lZU8tZXVLyVNVMxeR2J980uYOYd45p3a83zfb57jcp2qzMeHoqjgqKMKigKowB10K2XZdr5e2y02fZrNLfboF0oi8B6kk5ZmNSzMSzMSzEkk9Cz7JejTr3v3Xuve/de697917qjP8AmHfzDvsf450H0HnP8uvUYjsbsbE1H/AH9UFdtHaVdA3/AAO/VHX18TfseqGFvLrkiFuybJr0Xl4nZxVT5/Nh6eg8+Jxx6Ifdf+6/9T+7vcn3J27/ABbtksbGRfj80ublD+Dg0MLDvxJINGlXoW/2P4/H+t/xX2MuukXXj/vv8eBz7917r3+9f6//ABH19+6917/fc/0/H+Pv3XuvH/YH/ff09+6917/ieOf8fr79175de/239LfT6c/7b37r3Xv96/31/wDb+/f4Ovde5/23+++n+w9+6917/W+n++/1v6e/de9Ovf8AFP8Aiv8AxT37r3Xv6f6/05/3x9+6917/AH30/wBv/vHv3XuvD/jX+9e/de69/wAU/wB8Ofeuvfl17/ff4e99e669+69nr3v3Xuu/944/P++49+69/g69/t/+Rn37r3Dr3++4/wB8P6+/de697917r3/Ffp/xS/v3l17r1v6/6/8Avv8AD37r3Xh/T/Yf77+vv3Xuvf4c/X37r3Xv99/vuffuvde/33P4/wCRn37r3Xv+K/7xx/xHv3Xuurfn6e/de67/ANt/yI/T37r3Xrf7xwf8Pfuvde/4r/tvfuvcevD/AH1vfv8AB17r3++Pv3XuvfX+p9+6917/AG/+H9f9f37r3Xf/ABN/z9P969+6911/xH0/H/FOffuvdeP++/5H7917rw/33+vx/wAV9+69119f99/xT6e/de67/P8AxHvXp17r3+3H1/334/PvfXuuv9b/AIr/AL17917rv6/8b/1j7917r3++/PP+24v7917r34/1v999ffuvde/2P/Fb/wCt7917r3++/wBt7917r3++/Pv1Ovddf7H/AIn37r359d/77/e/fuvde/w/33+t/sffsde+3r1v+I/w4/2Pv3Xuvf77+h9+6917/ivv1evddf48/wDG/fuvdXt/yUf+5l//ACjX/wA1X2D+a/8AiB/t/wDnzrnN9/8A/wDBTf8AU0/7x3V7fsIdc5uve/de697917r3v3Xuve/de6p971xv8K7e39TaNHlz0uStpC3/AIzBDmNVgiX8n32q9ub3ub3Pzefe22Vdg+8f7uWKxhBJuhuaUAr9ZFFdk0AHxGfVWlWrUlidR6Ke1d79f7ecpz6q6bQR/wDOFmhpxPDRT5cKDh0EvvHXof8AXvfh17r3vXXuvf77/fD3vr3Xv999Pfq9e697917r3++49+69137917rr37rfXvfv8PWuu/8Ae/fuvdde/de697917r3v3Xuu/wDffn3rr3XXvfXuvf6/vXXuve99b67/AN9/vHv3r1rrr37h9vXuve/de6PD8K6TXkuwa6y3pqHblJcltYFbPmJrKttJU/Yckm4Nrfn31U/uv7ESbv7ybnRaw222xVzq/We9fA4U/QyTkGlOJ6xf+8vcabLlG1z3y3D/AC7FhH21/Ux+dfLo/fvrz1iZ1737r3Xvfuvde9+691737r3Xvfuvde9+691737r3Xvfuvde9+691737r3Xvfuvde9+691737r3Xvfuvdf//T3+Pfuvde9+691737r3Xvfuvde9+691737r3Xvfuvde9+691737r3Xvfuvde9+691737r3Wg9/wAKQv8At4pT/wDiAesv9v8Axbe3+Pvo/wDdY/6de3/Syn/47F1gJ957/p4lj/0qof8Aq9cdB3/Ke/lA7++eW5qLs3s6DO7B+KWAr5kyu64AlBnu0Mlj5zFU7Q67aqimApYqlDHksyYpKaj0vBD5KoMsJn7z+922+3VpJtG0NHc85Sr2xnKW6sKiWah40zHFUM2GaiULFvs97M3nPlzHve9xvByhG3Edr3LKaGOI8RGCKSSj5pGdepo9+7rbrbYfT2w9q9YdY7VxGydg7JxFNgtr7XwVN9tjcTjaUMVjjUs81RUVEzvNUVEzyVFVUSPNM8ksju3Nzdd13He9xvN23a8e43K4cvJI5qzMfM+gHAAUCgBVAAA66B2NjZ7ZZ2237fbJDYwoEREACqoFAABwA6W/tB0q697917r3v3Xuve/de6oz/mHfzDvsf470H0HnP8u/yjE9jdjYmo/4A8NDXbS2jXQt/wADv1R19fG37HMMDeXW8Qs2TZNei8vE7OKqfP8ApN8vQefE449EPuv/AHX/AKn93e5PuTt3+LdsljYyL8fApc3KH8HBoYWHfiSQaNKvQt/vX++v7GdeukXXvx/yP/iePfuvde/4n6+/Z6917/ffX3rr3Xv9tf8A3sf7bj3vr3Xv99/sffuvde/33/FPr/T37r1Kde9+69178+9de699f94+n+wv/h7317r3/Fbe/de69/sf99bg8j+nv3Xuvf8AGv6e/fn17r3++/3j/jXv3Xuvc+/de69/vv8AfX9+69176/S/P4/43/h7917r3+x/3319+6917/jX+t9Pfuvde/33/Ivr7917rw/33+829+68evX/AOR/Xi39Pfuvde/33++59+69143/AOIH/FLe/da68P8Afcj+n+t/X37rfXv99/vHv3Xuuv8AfW/H+9+/fn17rv8Ar/t/fuvfb17/AHv/AF/fuvde/p/vv6+/de69/vjf/ff19+69117117rv/jfP5+nvfy6917/fW/3w9+691737r2euv99/vv8AD37rw67/ANj/ALf37r3Xv9t/xX37r3Xr/wBf+J/H9effutevXuf99/j/AL1f37rfXvr/AL78/wCxPv3Xuvf4+/de69/yL/Yfm3B9+6917/ff77/Y+/de66/3359+6913/tuf+JH9OPfuvde5/wCI/wB59+698+vf74f7D3rr3n148/77/X976917/jR/43/r+/de69/sfp/xX/b8e/Z6117/AH39Pfj1sde+nP8Axq3v3XuvX9+69148/wC+/Pv3Xuvf76/vXXuvf77/AFvfuvde976914f8T/r/AO8e/de6vv8A5K9HCmE+Q+QBfz1WV6zopAWHj8NBSb4ngKLpBDl8jJqNzcW+luQZzUxMtmnkFY/tI/zdc2fv93Ejbj7YWpp4SQ37j1q7WgP5UjWn59Xjewn1zz697917r3v3Xuve/de697917qrv5ZY/7LtyoqStv4tt/CZEG1tYjSoxRa/55xlv9h74Nf3h+zjbfvEz3uin7w2SyuK+unxbWvz/ANxqfl1nP7AXn1Pt7DCD/uPeTR/ZUrL/ANZa/n0Wf3gv1NnXvfuvde9+691737j1vr3v3y611737r3Xvfuvdd/77/kfv3Xuuvfuvde/1vfuvdd+/de669+8+vde/p/vv+Ke/fZ17rv8A33/Ivfuvddfn/Y+/de69b37r3Xf++/33+x9+691179/h6917/X9+691737r3Xv8Aff77/X9+691YN8LqYrgN81lmtPmMTShtPpJpKKplIDfUsBWi4/Fx/X32Q/uxrEx8ke6O5aTSXdbaKtMfpW7Pg+ZHjZHlUevWIn3lZw27cr21RVLaVvn3uo4f7T/D6dHW99PesZ+ve/de697917r3v3Xuve/de697917r3v3Xuve/de697917r3v3Xuve/de697917r3v3Xuve/de697917r/1N/j37r3Xvfuvde9+691737r3Xvfuvde9+691737r3Xvfuvde9+691737r3Xvfuvde9+691Qh8rv5Qk/ze/mV0HyB7qqqWg+MGyuquucPNtzH5UJuntjdeFye6a2r2sBQSGq2ztCiSthOTrZHgrahJFgolu8lXSZHcne9o5A9qZOWdgQtzbcXk7eIV/Tt43WMCTOHlNDoUAqtNTnAR4O5s9oYOd/ciz5m311PLltYxR+CD3TyrJM5VqfDEA66s6nPaKCp6vN2jtHa+wdr7f2Tsnb+J2rtHauJocDtvbeBoafG4bCYbG06UtBjcbQUqRwUtJSwRhVVQBYf19493t7ebleXO4bhcvNezOXd3JZnZjUsxOSSepqtbW2sraCzs4EitIkCIiAKqqooqqooAABQAYA6UXtL0/1737r3Xvfuvde9+691SJ/MZ/mApg4M18f+is+/wDeF2mxnZW/cPUrowlPokgrtm7croSW/jcrHRkKyJh9koanjJnaQ04r2PZfEK3l4n6fFVPn8yPT0Hn9nHoL91j7s7blJYe5nuJto/dYAksLOVf7ZsFLqdD/AKCOMMTD9U0kYeEFEtAvH5P++/33+9exp10t69/vvp/tv9v7917r3++/33+39+6917/evfuvde/33+w/2HJ9+6117/H+n+xt791v/D14f8R/vhx7917r3/E/77/iPfuvde/1r/7D/kf+Pv3p17r3+9/7H/kfv3XuvH8f1/3j/kfv3Xuuh/xv37r3Xf8Ar/Xkf8U+vv3XuvW/2/5H+3/w/Hv3Xuvf77/ff7b37r3Xv8f99f3rr3Xv95/33+PvfXuvc/77/H/ePfuvde/3x9+6917/AHr/AH3+9e/de69/xX/e/fuvde/417917r35/p/vHv3Xuvf8a/3xv7917r35/wBj/wAbH+9+/de68f8Ab/4/n/jfv3Xuvf8AIv8Aiffuvde/P++H4/r/AI+9de69/rcf7H/b+99e69b/AF/6/T378+vde9+6917/AH359+69178/8R+PfuvdeP8Avf8Ar+/de66/331/qR7917r3++P1+vvXXuu7/wDGz/X8+99e69/vv6/6/v3Xuve/f4Ovde/33/I/fuvV49e5+l/95/2P+H59+6917/iP9h79w69178/77/fce/de69/rf7762/r7917r3I+v/Ir/AOt9PeuvYx13/r/7D/W/p7317rr/AH3/ACP37r3Xvx/vvoP+J9+61178f7e3+8f8V9+6317/AH3+3/2H09+6917+v++/p79jrx69z+L8fn/ePfuvddf7f/ev8B/vPv3Xuu+Px/rWPv3XuvW/33/E/k+9de69/wAT/vjf+nHvfXuuv99/vXv3Xuu/fvy6917/AH3+v/t/fuHXuvf77n3759e62AP5LdPMuzu+apkIp5tzbHp4pLrZ5qbF7hknQAHVeNKuMm4t6uL82BXNP9vaDz0H/D1zP+/xLGd/9uIQ36q2d2xHoGkhAP5lW/Z1dr7CvXP3r3v3Xuve/de697917r3v3Xuq8/mfQePdGy8ppt95ga+g12N2/huQFRpvpAOn+K3/AFG1/oPzxv8A7zraRDzt7W76IxqudquYNVOP006yUrTy+qJA1Gmo4WtWy/8Au13evY+ZbHV/Z3cclP8AmpHp9fPwvTy4nyJf75hdZKdd+/f4evdde/de697959e6979w6917348D17rv/e/fuvdde/de67/3j/eT7917rr37r3Xv99/yP37r3Xvfuvdd/wC+/wCNe/de67VWZgiKWZ2CqqgszMTZVAHJJJ493SN5XSKJC0rEBVAqSTgAAZJJwAOJx1okKCzGigZPXnR42ZHVkkRmV0YFWR1JDKykAqykWI/B9+lilgkkhmjZJkYhlYEMrA0IIOQQagg0IPXlZXVWUgoRUEZBB66/1vdOt9df77/effuvde49+69173759e697917r3v3XurK/h3SCHrTM1RUeSs3lkCGDMSYafEYOKNWU+lSs3kPHJB5P0t3F/u2dt+k9jOYr91HiXXMtwQQSeyO0sYwCOAIcSHHEEVPADCv7xlwZOddtgB7I9tjx/SaackjzyNP7P2mx99COoA697917r3v3Xuve/de697917r3v3Xuve/de697917r3v3Xuve/de697917r3v3Xuve/de697917r3v3Xuv/9Xf49+691737r3Xvfuvde9+691737r3Xvfuvde9+691737r3Xvfuvde9+691737r3Xvfuvde9+691737r3Xvfuvde9+691737r3VJ/8w3+YYNrDN9DdDZsHdDCfF9hdhYqoBG2lIaKs2vtethYg7iIJjra2M/7j+Yoj91qamFOy7J4ui8vE/S4qp8/mfl6Dz+zjn992D7sB3o7f7j+4+3kbMKSWVlIP9yPNbi4U/wCgcDFER+th3Hg0Euv2WLFmYksxJZiSSSSSSSbliSefz7Go9OumYAAAAoAOuve+t9e/4oP99/sfr7917r3+PH+8/wCuPfuvde/x+n+9f7D3rr3Xv6f77j/inPvfXvy69/vv+K/4+/de69/yP/inv3Xuvf8AGz/X/effuvde9+8uvde/xvz/AK//ABv37r3Xv94+v1+v59+69178f77/AH309+69176/77/Y/j/X9+z17HXv9b+n/FT7917r3P8AQ/77j/ePfuvde/4p/wAa5/pz7917r39f96/5F7917rx/3309+6917/fX9+6917/Wt/vv+I9+69x69z/t/fuvde/23++/rbn37r3Xv6/7yffuvde/2H9P+Ne/de69z9Pz/j/j/vXv3Xvn17/ff8UPPvXXuuv99/vv8fe+vdd/7En/AIj375de69/rj/D/AH3+Pv3Xuvf7c/8AGv8Aivv3Xuvf77j/AH309+PXuvf7z/h7917r3/Gvx/vvx7917rr37r3Xf4/H+v8A8b9+698+uv8AH37r1eu/99/X/ivv3Xvn11/vHv3z6913/vj7917r1/8Aff8AI/rf3rr3Xv8AfW/334PvdOvde/w/P+v/AL3f37r1evf77/W/2Pv3Xuvf6/8Avv8Aifr7917r3++/3jj37r3Xv68f63v3XuvH/ff77n37r3Xvofx+f+Rf19+6917+v0t/vH/Ivfuvde/F/wDX/wCKf7zf37r1evf7x+eB/vXPvXXuvf0/F+L/AI+v+8+9+vXuvfkW/wAB/T/iffuHXuvW/wB9/wAT7917r3++/wBf+tuPr7917ru3+2t/xX+v0+nv3Xuuvr/X/ff737917r34/wB69+6917/fH/fH37r3+Hrr/fD37r3WxD/Jko5U6k7gyBaMwVXYuMo41BbyiWg2zSTzM6ldAjZcigUhiSQ1wLC4H5pP+NWw/wCF/wCU9cu/v5zo3PHI9sAfETanY+lHuHAp517DXHpk+VyvsMdYI9e9+691737r3Xvfuvde9+690Sb5pUPkwexMlpJ+0yuaodVjwMhSUNQRq1WGr+Gf0N7fUfnl5/ed7Ss3KHtTvpTvttyu4AacBcQxSEVrTP0oNKGtOIoQcm/u03WjdOarKv8AaW8L/wDON3X/AKy+vn5+Vfnvjr1lx1737h17rv8A33++/wAffuvdde/fl17r3v3p1vr3v3Wuu/8Aff778e/Hr3XXvw8uvde9+xWnW+ve/de679+61117917rvn6f7H377evdO234VqM9hYGJCzZfGwsy21BZa2GMkXuLgN/Q+xRyPbJec68n2rsQku6WiEjiA08akj5ivRfu8hh2rc5VA1LbyEfkjHq0/tL4/wCy+y0nrxENvbodWZM9joEtVS2AH8ZoQYoskht+vVHOLC0mkaT339+/uhe2PvlFdbs1sNn58KnTuFsi1kamPrIKqt0uANRaOcAALMFBU4Icie7fMvJTRWnifWbEDmCRj2j/AIS+TGflRo+PZU1FcnYnU28+sq3wbixxbHyylKHO0OuoxFda5UR1OhWp6gqCfDMsctgSFK8nip70/d29zfYrczbc47MX2SSQrBfwVktJ/QCSgMUhFT4MwSTBKqyDUcyuT/cDlrne28XZ7yl2q1eB6LMn2rU6l/poWXyJBx0GnuC/Xobde9+4fb1rrv8Ap7917rr3rrfXf+x/w/33+HvfWurTvirSmn6dxExDAV+Wz1UpKFQwTISUN0Y/51QaMjV/UEfj338+4FYm0+7TyvcFSBdX9/KKilaXUkNQfxCsNK+oK/h6wR9+ZxN7jbhGCP0reBeNeMYfPp8fD0ofPoxvvNHqGuve/de697917r3v3Xuve/de697917r3v3Xuve/de697917r3v3Xuve/de697917r3v3Xuve/de697917r//1t/j37r3Xvfuvde9+691737r3Xvfuvde9+691737r3Xvfuvde9+691737r3Xvfuvde9+691737r3Xvfuvde9+691737r3VKH8w7+YZ/dT+OdC9EZr/f0/wCU4nsPsDFz/wDHsfqgrdq7YrIj/wAfH+qOtrEP+4/mKI/da2phVsmy+LpvLxP0uKqfxfM/L0Hn9nHP77r/AN2H99/u/wByPcaw/wB0vbJZWUg/3I80uLhT/oHBooj/AG+HceDQTa/RJY6mJYsSWYksSTySbm97nn2NaDh10zAAFAMDrr/X/wB74/2/v3W+vfX8f8U9+69w69e/5/33+P8Aj7917068P+IP/E+/de69x/vvpb/e/fvy69kde4/r79Tr3Dr34/3sH/eOffh17r3+++n/ACL37r3y69/xX/fce/de69/xT/D/AH319+6917/ff7x7917z69/vX+2/3x9+6917+vP+++v+39+691788f76/v3Xuvf71/hf37r3Xv8AkXv3Xuvf7b37r3XX++/339Pfvt6913/t/wDffj37r3Xrf8U/2N/fvXr1evf776f7zz7917r39Px/X/fW/p79Xr3Xvz/X/ivH+Pv3Xq9e/wB9/vH0Pv3Xqde9+6917/b/AE/3j/X/AKX9+6910Ppf/ffT37r3XdvfuvY68P8Aff73/tvfuvddD/ffX+v+t/j791rrv/fW/wBb8/7D37rfXvp/vX+9fT37r3y69/vh7917h17/AIp/xHv3Xuvf71796de699P+R/776H37r3Xv99+ffuvde/33+9+/de+XXvx9P99/sfz7917z69/xX+v++PPv3Xuvf74cfX37r3XX+3/33+x559+611379556317/AH3+8e/cevddf8a/3j6f7x7917rv/ff7b/effuvde/3w9+6917/ev999bfn3rr3Xv6c+99e+fXv99/vr+/de69/vv9h/tvfuvde4t/vv999Pfuvde5/r/vre/de69/h7916nXuB/X37r3Xv+R+/de69/xH+Pv3Xuvc/77/kfv3XuvD/itv8AXP8AvHvXXuvf71/r/wCv/vfv3y698+vf77/kX+297691slfyccesPxv37kmjlSav7qzkAdwyxy0tBsjYPheEEAMFqKuZWYEglbfVT7AnNDVv4VrwiH/Hm65R/fruTJ7rct2oZSkewQmg4hnu7yoP+1VSB6GvA9W1+w31hT1737r3Xvfuvde9+691737r3RVfl/RCp6ux9SFBfH7vxc+vSpZY5sdmKN11mzIjyVCE2+pUX/qMA/7x7ahf+we2X4XvseYrWWtATpeC7gIrxClpUJpWpVQR5iefu73Jh55u4NXbNt0q0r5rJC4NPMgKaegJ6rO98Lus2uuvfuvdd34/3359+691171Tr3Xf++/33+v7317rr37r3Xvfuvde9+6917/evfuPXuve/eXW+ve/cOvde9+6117/AJF/T37r3Sw69gep39semjAaSo3ftqBFawVnlzVFGoYngAs3P+HuSvZi2e894faiziUGSXmXbEAOAS19Aor8qnPQe5vlWDlPmiZzRE265Y/YIXJ6us9/UH1zN6g5LGY7MUNTjcrQ0uSx9ZG0NVRVsEdTTTxMLFJYZVZHH+uOD7LN52XZ+Ytrvdk3/a7e92e5jKSwzRrJFIhwVdHBVgfmOlVle3m3XUN7YXUkN5G1VdGKspHmCKEdEg7V+Jf/AAJznWEv/HSabaVdOLf2nK4XIzuLfgLBUt/rTfRffLL7wP8Ad4pJ9fzV7ET6ZO532md+08TSyuHPb6LBcMRk0uFACdZP8hfeA/sNr54T0Au0X7BWaNR+ZeMfbHxboj2SxmRw9dU4zK0VVjchRStDVUVbBJTVNPKv1SWGVVdT/TixHP098qd92HeuWN2vth5i2q4sd5tpCksEyNHIjDyZWAI9QeBFCCQa9ZQ2V7Z7jawXthdRzWcq1V0YMrA+YIqD1B9lHSnr3++/3x9+/Lr3Xfv3Xurc/jxSij6Z2LEBp10FfVWDFua7NZOtJufpqNRe34vb39Gv3OduXa/u0e09si0DWU03EnNxd3E5NT6mQmnlWgwOue3vBP8AUe5PNMla0ljX0+CGNP8An38+PQ0e8mOo1697917r3v3Xuve/de697917r3v3Xuve/de697917r3v3Xuve/de697917r3v3Xuve/de697917r3v3Xuv/X3+Pfuvde9+691737r3Xvfuvde9+691737r3Xvfuvde9+691737r3Xvfuvde9+691737r3Xvfuvde9+691737r3VNv8wr+YVH13Hmejejcwku/wCVJsdvjfOOmWSPY8cimOpwOBqYyyvu90JWoqFJGMB0qfu7mmE2y7KbkrdXa/ofhX+L5n+j/h+zrO77sX3Yn5oew9xPcOwK8tKQ9paOKG7Iys0yn/iMOKIf9yOJ/R/tdd+SSSeV5ppHllmdpJZZGaSWWSRizyO7Es7uxJJJuSb+xwAAAAMDrqEqrGixxqFQAAAYAA4AU4ADh1w5/p/j731br1v99/yL37r3Xv8Aiv8Avuffuvddf77j37r3UuloK2u+4FDR1VYaSlmrqsUlPNUGloaYA1FZUiFHMNLAGBeRrItxcj3VmVaamAqaD7fT7emZrm2tvC+ouEj1uEXUwXU7fCq1IqzeSjJ8h1F926e69/vv+I/3r37r3Xv9f/D/AH3+Pv3Xuvf8U/w9+69jr1/99/vf9L+/de49df73/wAT7917rv8A3j/H/e/6D37r3Xv99/t/9j7917r3+++h5/r/ALb37r3Xv94/2/549+6917/ff77/AFre/de69/xN/re1/euvde/41/j/ALwfe+vde/F/6/8AEf8AIveuvV66/wB99OR7317rv/ff77/be/de69/vj/T37r3Xv99/vvx7917r3+t/vv8AYe/de69/h7917/B176fn37r3Xv6/763++Pv3Xuu/p/vuP98ffuvddf7D8e/de699f99x/X37r3Xv+R/776+/de69wf8Aifp/r/7D6e/de/Pr34/335HP+x59+6917/H/AH39f+J9+69117917rv/AG/++/3rn37z69+fXv8Aff7b+nv3Xuvf77/ff4e/de69/vr/AO+t9Pfuvde9+69173rr3Xv9f/H8/wDEe99e697917r3P49+69/h69x7917r3+3/ADYfX/e/fuvde/2P+Hv359e697917ro/m/8AXn/X/wCKe/fn1rrs2/33P+w/w9+r1sde/wCRf8T/AF9+69+fXvx/xP8AvP8ArD37r3+Hr3++/wB9/h7917r39ffj17r3++/3v/effuvde/31v999R7914de+v++/5Hc8+/de66/2x/3n37rx67+v++t7917r1v8Aef8AivH449+6917/AG//ABPv3Xuvf77/AHn/AIr7917HW0H/ACmce1H8SaSoPktluxd6ZBdaFEKxnF4u8JsPJFqxpu3+r1D8e495iNdzkHoi/wCCvXIH76dyJ/ey4iFP0drtUwc5EkmfQ/qcPSh8+rMvZF1iX1737r3Xvfuvde9+691737r3RfvlBR/ddMbmlsC1BVYCsUaSzc53H0bFSP0FY6skn/Ug/wBfeH/379v+u+7Fz7MFq9rNt8wxU/8AJQtoiR6UWViT5KG8j1LnsbceB7lbJHXEsc6caf6BI4r65QUHrTqqX/ff8a9/Pl1nv11/vv8Aff7b37r3Xvfuvdd/778fX/b+/de697917rr37r3Xv99/yP37r3Xvfuvde9+8uvde/H/G/fuvde9+69137917rr371690I/UEKz9qdeI4JC7x2/MNPB1U2Sp6iM3H4DxC/wDh7m77tdpFffeA9nIZVJVeY7GTB/FFOkqn7AyAn1FQcdA33EkaLkPnBl4nbrgfk0bKf5Hq5X39L/XN7r3v3Xuve/de6DbsPqjZvZtD9tuPHKK6KJo6HOUQSnzFBfUVEVVobzU6uxYwyiSInnTfn3CvvJ7Ae2nvltJsOdtkU7lGhWC9h0x3lvWtPDl0nUgJ1GGUSQsclK0IGnJ/P3MnJF142zXh+lZqvA9Whk+1aijUFNalXAxWmOq5u0/j7vPrVqjIpEdw7WRnZM5jom10kN20jMUIMktAyqLmQGSn+n7mo6RxX9/vuce5fsk95vVrCd65AUswvbdDrgQVI+sgBZoCB8Uql7fhWVWOgZk8ie7nLfOohs2k+j34gVgkIo5/4S+BIK8F7ZOPZQV6AX3iJ1K/XvfvXrXVy/UVIaLq3r2AgAnZ+AqGATRpasxtPVsrL9datPZj+Wuff00fd2sDtvsL7OWrLRv6tbc5FNNDLaxSkEfxAuQ3mWqTx65u+4dx9Tz1zfKOH7xnXjX4JGT9nbj0GOhF9zL0Duve/de697917r3v3Xuve/de697917r3v3Xuve/de697917r3v3Xuve/de697917r3v3Xuve/de697917r//0N/j37r3Xvfuvde9+691737r3Xvfuvde9+691737r3Xvfuvde9+691737r3Xvfuvde9+691737r3XvfuvdU2/wAwr+YVH13Hmejejcyku/5Umx2+d8Y6ZZI9jxuDFVYHBVMZKvu91JWonUkYsHSp+7uaYTbLspuCt3dr/i/4R/F8z/R/w/Z1nd92L7sTc0NY+4fuJYleWlIe0tHFDdkZWaZT/wARhxRD/uRxP6P9rrvyySTSSTSyPLLK7ySyyO0kkkjks8kkjks7uxJJPJPscAACgFB11CRFjRY0QCMAAACgAHAADAA+XXD/AIi9v+Nc3976t16/+w/4r/r3/wAffuvdeJ/3n/fc+/de69f/AH3/ABr6e/de6VOydk7p7G3Xgtj7JwtZuLdW5a+PG4bD0CB6irqXV5HJZykUFNTQRvLPNIyQwQo8kjKiswbmljgieaVgI1FSeibmDmDZ+Vdl3LmHmC/jtdmtIy8srntVRQDhUszMQqKoLO5VFBYgHa2+Fvw62t8VdhGOcUuc7S3ZQ0T7/wB0hfLEronmG19vtLGkkG28ZUSEaiqSV8qiaYACGKCON03OTcZq8IFPaP8AKfmf5cB1xk9/PfXePeTmQPGXt+T7KRxZ29aGhNPqJqGhnkUDFSsKnw0Jq7yZ+5vgD8X+6/u63M9fU20Ny1Wtm3Z128W08t5nHrqKqipqebbeVqHYAtJWUFRIbcMLm+rXeL+0oEnLRj8LZH+cfkR03yH95b3f9v8AwYLDmd77akp/i17W5ioPwqzMJ418gsUyL8uHVTHc/wDKC7d2r93lOmd2YTs7Exh5IsBmDDtHeKrokcQQPVTzbZyZQIFMrVlCzswtCOSBJa8zW8lFu4ijeoyv7OI/n1mryF9+LknePAs+fNluNovSQDNFW5tfIamCgXEfrpEcwABq/Dqrrf8A1h2L1XmGwHY+ydzbJy6l/HSbiw9bjfukjbQ1RQT1ES02SpCR6Zqd5In+qsR7EMFzb3K64JlZfkf8I4j8+swOWucOVucrFdy5U5gtNwssVaCVJNJOdLqp1Rt6o4Vh5gdIX/H/AB/4p7e6EfXve+vde/41+fx7917r3++/31/fuvde/wB7/wB8eP6e/de69f8A33+39+8+vde/3j8f8V/3v37r3Xv+R2+tv8P9b37r1Ovf4/7z+f8AH37r3Xv99/vv9gffuvde+n++/wAf6j37r3Xvfuvde/w/Hvw6917/AB/33++Pv3Xuvfk/77/jXv3r17r3/E3tb/H/AIj37r3Xvp7117r3/Gve+vde/wB9/vv9j79Xr3Xv9h/vv9f37Hp17r3H/Gv99/X37r329e/33++/w9+6917/AH3++55t7917r3+t/vr/AOP9Pfuvde/F/wDkf+w+nv3Xuvf77+v/ABPv3Xuvf4H/AHxv7917r3+w4/3v/iPfuvdev/vvqP8AkXv3Xuvf71/vv9hf37r3Xvp/j9P99/t/fuvde+v/ABT/AI0PfuvY69/j/vP9P98ffutHr3/FPfut9de/de/w9d/X/ff634+vv3Xuuv6+/de679+6917/AI3/AL17917r31/33+8/S/8Atvfuvde/1v8AX+n059+69Xr3+3/4oPr7917r3+w4/qP99/T37r3Xv999Pfuvde/3v8/8T7917/D1788/7x/vvz7917r3++PP+Pv3Xuuv+Ne/fLr3Xf8Ajb/ffT/b+9de69/vv95976917/e/965966912D9bf8b976911x7917rr+n+9+/f4evdbY/8ALRxBxPwv6hMiss+UbfGXmUyJItqzsHdK0hj0cIr4+GFipJIcm9voI331w+63RHAaR+xRX+fXFr72V8L337540mscP0kQwQe2yt9Va8aOWAPmKfb0e/2UdY5de9+691737r3Xvfuvde9+690EXfVMarp/fsQDtpwv3No/1Wo6ylqyTcN6FEF2/wBpv9Pr7x4+9lZfX/dx93YNLHTtLSdvH9GSOX0OBoq39GuRx6kP2om8D3F5UeoFbnTn+mjJ+3ux86dVAe/m566Ide9+8+vde9+691737r3Xd/fuvdde/eXXuve/de67/wB9/wAT7917rr37r3Xvfuvdd/n/AI1/xHv3Xuve/de669+630L3QkLT9wbDRSAVzJmu17Faaiq6hwLA8lYiB/iR7yS+6BbtdfeT9pYkYAjcXfPpHbzSEfaQpA+ZHl1HfuxKIvbrmtmHG2p/vToo/merfvf0d9c7+ve/de697917r3v3XuuLKrqyOqujqVdGAZWVhZlZTcMrA2IP191dEkRo5FDRsCCCKgg4IIPEHzHW1ZlYMpIYGoI4g9FP7V+LO3N1fc5nZDU+19wP5JpMfpK7eyUramN4IkZ8TNIxA1Qgw/1iuS3vn194H7hHJPuH9fzN7XtDsHOT6naChG33Lmp7o1BNo7Gn6kCmLiWtyxL9T9yF77bzsPgbbzQHvtpFAJK1uIxw+IkCVR6OQ/8AwygC9V9bq2fuTZOUlw258TVYmvj1FUnUGGojU289HVRs9NWU5P0eN2W/F78e+OfuF7ac8e1e/wA3LXPnLs+37olSocVjlUGniQSqTHNGf442YDgaNUDLrYeYtl5msI9y2PcEuLU+a8VP8LqaMjf0WAP5dXL7SpTQ7V2zREFTR7fw1KVZlZlNPjqaIhmW6sRo5I4Pv6aOQ7E7XyPyZthUg2+02kVCQSPDt40oSME44jB8uubvME4ut+3u5BqJLuZvT4pGPA58+lB7FfRR1737r3Xvfuvde9+691737r3Xvfuvde9+691737r3Xvfuvde9+691737r3Xvfuvde9+691737r3Xvfuvdf//R3+Pfuvde9+691737r3Xvfuvde9+691737r3Xvfuvde9+691737r3Xvfuvde9+691737r3XvfuvdU9/zE/n7H1hSZPo7pTOo/ZVWklFvjdmNdZRsGimjZZsNiqyOTSm9KlGtI6hjjIybFaoqYBLsmzG6K3d0n+LDgP4v+hf8AD9nWcv3XPu1NzfPae4fP+3EcpoQ9pbOKfWODiWRSM2q/hBoJ28jCD4mujJLJNJJNK7yyyu0kksjNJJLI7FnkkdiWd3Y3JPJP19jkAKAAMddS0RY0WONQqKKADAAHAAeQH8usfvfVuu/z/vv9t7917r3v3XuvD/fD/ff4+/de6dcHg8xubM4vb23sbWZjOZqupcXicVjqeSqrsjkK2VaelpKSnhDSTTTzOFUD8n3R5EiRpJGAQCpJ6RbjuNhtFhebpud3HBt1vE0kkjsFREQEszMaAAAVPW0t8EvhBhfjDtVd0bup8dme7Ny0YGdy8Wmrp9o42dY5P7pbfqTqQhGUGuq4gv3Uw0KWhjjLR5u+7PuEuiOotFOB6/0j/kHl9teuO/3jPvCbh7vbydo2SWWD2/tJP0Yj2tcyCo+pnXjn/QY2r4a5IEjNSwr2TdYxde9+691737r3Se3TtHau+MNU7d3ntvBbswFYP8qw248TQ5rFzkK6K0lDkYKimaRFkYK2nUtzYj3eOSSJg8blXHmDQ9Gmz73vPL1/Dumw7rc2W5R/DLBI8Ug4HDoVamBUVofPqtLub+U18fN/fd5LratzfTuem1yJDi3k3LtB52BOqbb2YrEr6ZGe1kpMhTQoL6Y/oPZ7a8x30FFmpKnzwf2j/KD1ljyH99P3O5a8G05rgt9921aAmSkFyF+U8S6GNPOWGRieLdVMdy/y0/lH1L9zX4/acXae3KfXIMz1tJNmq5IgEZfudqTwUu6BNZjr+3paqFNBvJaxYSWu/wC33NFd/Dk9G4f71w/bTrNXkP72Xs/zt4Ntdby2zbq1B4V8BEhOfhuQWt6cKa5I2NRRa1AIRV0dZj6meir6WpoayllaGppKyCWmqqadCQ8U9PMiTRSIfqrKCPZ0GDKGVgVPAjrJOC4guoYri2mSS3daqykMrA8CrCoI+YPUb3vp3rw/33/Ivfuvdetxx79Xr3Xv6/7z/vXv3Xv8PXvx7917r1v+N39+6917j/il/wDX9+6917/euPfuvde/4p/th/yP37r3Xre9de69/T/bf7b+nvfWuvf8QPp/vr/X37rfXrf77/D6/X/Y+/de69/vf/Ee9deHXv8AfH+v1+vvfXuvcX/5H/re9de69f8AP1/3n/Yn6/j3vr3Xvfuvde/2H/Fb+/de69/vH+v79+fXvT168P8Aff7x7917rx/3n/fD37r3Xvfuvde/5Fz/ALb37r3Xv94/33+w9+6917/D/fH8j/Y+/de66/33Pv3y695dd/77j37r3Xrf8jt+Pfuvfb14/wC+5+v+P+v7917rw/w5/wB8f8Pz7917r35H++49669163++t/vP+w976911/vv99b/X96696ddn/ffX/X976917/ffT/eb/AF+vv3Xuvf1/4n37r3Xv99+P6fX37r3Xv99/vv8AYe/de69/vv8AfH37r3Xv+J/P++B9+6917/in/Ef7D3rrx69/vvp/vr+99e69/vuffvy6917/AH3+x/p/vPv3Xuvf8R7917rr37r359d/7H+n+P8AvrX9+6917/iv/FOP6e/de+fXv99/vv6c+/de69x/vv8AYe/de63FfhVhTgPid8f6ExiMz9ZbbzWkRxxgjclL/eISaYyykyjK6ix9Tk6msxI9xfujatxvT/wxh+w0/wAnXCv39v8A95e9PuZcaq6d3uIuJP8AYN4FM+nh0pwFKDAHRoPaDqIeve/de697917r3v3Xuve/de6bsticfncZXYbLUy1mMyVNLR11I7SIlRTTqUliZ4XjlUOptdWB/wAfZPzBsG0c07JuvLm/2K3OyX0DwzxMWCyRSDS6EqVYBgSDQg/PpZt9/ebVfWu5bfOY72Bw6OACVZTUGhBGD6gjoIpvjl0tOoR9j0ygNqvDl9w0zXAIsXp8vE5WzfQm3+2HvHa8+5d92O+iWKb2qtlQNX9O6v4mrQjLRXaMRn4SdJNCRUAiQo/eX3LiYsvNDk0p3RW7D9jREfnx6jf7LP0j/wA8V/68m7f/AK/ey3/gGfus/wDhLv8Aupbv/wBt/T/+vZ7nf9NN/wBm9p/1o69/ss/SP/PFf+vJu7/6/e/f8Az91n/wl3/dS3f/ALb+vf69vud/003/AGbWn/WjrHL8ZOk5I2RNnyQMwFpYtx7pMiWIN1E2amiubW5U8e2pvuLfdcljdE9tWjc/iXct1JH2a71l+WVP7c9WT3v9zUdWbmMMB5G3taH7dMIP7COoX+ytdNf86HI/+f8AzH/1X7Lv+AI+7L/0xl3/ANzC9/639Kv9fb3I/wCjtD/zgh/6A69/srPTX/OhyP8A5/8AMf8A1X79/wAAR92X/pjLv/uYXv8A1v69/r7e5H/R2h/5wQ/9AdePxZ6atb+A5EcfUZ/L3H+PNUQSP8fej9wj7spB/wCQbdg/9LC9/wCt/Xv9fb3I/wCjrD/zgi/6B6g/7Kd1F/yq5/8A8/cv/Xn2Wf8AJvn7uH/Ro3X/ALLpf83Sr/X+9wv9/wBp/wA4R/0F17/ZTuov+VXP/wDn7l/68+/f8m+fu4f9Gfdf+y6X/N17/X+9wv8Af9p/zhH+fr3+yndRf8quf/8AP3L/ANefe/8Ak3z93D/oz7r/ANl0v+br3+v97hf7/tP+cI/z9Q2+IvVDMzCbdaBmJCLmKUqgJuFXXi3cqv0FyT/Un2Wv/d1/d5d3ZTvqqSSFF6lBU8BqtyaDgKkn1JPShfvC8/BQDHYEgcTC1T88SgfsA66/2UTqn/lY3Z/596L/AOtPun/Jun7vX+/N/wD+yyP/ALZurf8ABDc+/wC+dv8A+cL/APW3r3+yidU/8rG7f/PxR/8A1p9+/wCTdP3e/wDfm/8A/ZZH/wBs3Xv+CG59/wB87f8A84X/AOtvT9tD40dfbK3Vit24it3RJXYd55aWjrcjj5sc0s9HUUZeZIsRBWOY1qS6gTqNai4K3Uiv26+497O+1/uDsHuNy1uW+ndtuaRooZrm3e2LSQywFnAtEnJAlLqBOq61WoKakYp5h97ObuZthv8Al/cbaxFrcBQzpHIJAFdXopMrIKlaGqE0JoQaEGF95jdRB1737r3Xvfuvde9+691737r3XvfuvdJndezttb3xcmH3RiKXLUL3ZEnVlmppSNPno6qJo6mjqAP7cbq1uPpx7BPP3txyR7obBPyzz5y7b7jtD1IWQEPGxFNcMqlZYZAOEkTo3lWmOjvYeY975Yvk3HYtwkt7ocSuVYfwupqrr8mBH59KOONIo0ijUJHGixxoosqIihVVR+Aqiw9jKKKOCKOGFAsSKFUDgABQAfIDHRM7tI7SO1XYkk+pPE9c/bnVeve/de697917r3v3Xuve/de697917r3v3Xuve/de697917r3v3Xuve/de697917r3v3Xuve/de697917r//S3+Pfuvde9+691737r3Xvfuvde9+691737r3Xvfuvde9+691737r3Xvfuvde9+691737r3VQ/8wb+YNB1LBlulOlMrFU9o1MMlFu7d1FIk1P11BMmmXG46VdUcu9pY2sTyMYDc/5TYQiTZdlN2VurpaWw4D+L/oX/AA9Zvfdk+7JJztLZc/8AP9kycnIwe2tnBDXxBw7jiLQH85zgfpVL649RPPV1E1VVTzVNVUyy1FTUVErzT1FRM7STTTTSM0ks0sjFmZiWZjcnn2OgAoAUUA66oxRxwRxwwxqkKKFVVACqAKAACgAAwAMAYHWEe/dXHXf+w976917/AIp/vv8Aeffuvdet9f8Afc+/der1JoqKsyVZSY/H0tTX19fVQUdDQ0UEtVWVtZVSpBTUlJTQK89TVVM8iokaAs7MAASR70zBVLMwCgZJ9OmbieC0gnurqdIrWJCzuzBVVVFWZmNAqqASWJoACTjrZo/l7/BKk6AwtL2r2bQw1fc24sbalxtRHTzwdbYmuS8mMpHHlRt0VsDaa+qRrQoxpYjo8zzgDet3N85t4DS1U/70fU/L0H5n5ckvvOfeMn9y9wm5N5SuWTkK1l7nUsDfSIcSMMEW6HMMZHcQJn7tCx2ieyDrEDr3v3Xuve/de697917r3v3Xuve/de697917oEO2/jd0b3pTPD2j1rtrc9W0JgizslH/AA7dFJHoCIlHujFPRZ6miQKpEa1HiJUalIAHtVbXt3aGtvOyj08j9oOD+zqQeSfdb3D9u5Vfk/mu7s4dVTCG127GtavbyB4WJz3FNWTQivVUPc/8m+hmNVlOg+yZKFz5JY9o9lIamlLMQ3ho93YKhFTTxINSxpUY6oY+nXPwWIjteaHFFvIKj1XB/YcH8iOsz+Qvv23MYhs/cnlQSLgG5sDpb0q1tM+licElJ0HHTHwHVTncPxU+QHREkz9ldabgw+JhbSNz0MMee2nIpMYjb+8mEkr8VTPN5V0xzywzckFAwYAR2u5WN5QQXAL+hwf2Hj+Ves0+Rfeb2z9x1jXlTm22nvWH+47kw3I41HgShJGpQ1ZFZOBDEEEl6/2H1/4n2v6k89e5/wB9x/T/AFuPfuvdeP8Avvzf6f7x+ffuvde/339f969+69176fT37r3Xv99/vv8AX9+6917/AIj/AGH/ACP37r3XX++/33+t7117rv8AH/Iv8P8AY+9+XXuPl17/AHj/AH3+w9+6917/AH3++4/Pv3XuvD/D6/19+6912P8AePp/vjb37r3XX/E/73/vPv359e69/vv6e/de66/339ffvt6913/xPP8AvJ/2B9++XXuvf764/wB9/T37r3T+u1N0sAV21nypF1Iw2QIIPIIIpueD7a8eD/fyftHRZ++9mBIO72oP/NVP+gunOk673/kImmoNi7wrYVcxtNSbYzVTGsoVHMZkhonVXVXB0/UAj3U3NsMG4QH/AEw/z9I5+aeWLVxHc8x2EchFQGuIlNMitC4xg56caXqLtiunWnousOw6uoYMywUuytyTzMEUsxWKLGO7BQCTYcAe9G7tRk3MdP8ATD/P0lm545Jt4zLPzhtaRDiWu4FArgZMgHTr/oF7z/58x2x/6Lrd/wDsP+XP7r9bZf8AKXF/va/5+kf+uT7df9N9sn/Zda/9benxPi78mJEWSP47d6Okih0dOo9/sjIwBVlZdvkMrA3BBt7r+8LD/lOh/wB7X/P0Xn3g9pVYq3ujy4GBoQdysqgjyP63TpQ/EX5S5BXen+PHcsYjYI333Xe6cY5JFwUjyWNpJJVA/tKCAfzf3Rt025CAb2P8mB/wV6RXPvd7O2rKsvuhsJJFey9t5B+ZjkYD7Ca9OlP8LvlhUzJBH8fu0VeQkK1RtavpIQQCx11FUkNPEDb6swF+PqR7od320Z+sTpHL7++y8KNI3uZs5Ufw3CsfyVasfyB6df8AZFfl3/z4Tfn/AJyUVv8A3O91/fO1/wDKYv8AP/N0i/4Iz2Q/8KTt3+9P/wBAdPUX8vf5kTRxzL0VuILLGkiiXMbRglCuoZRJDPuGOaFwDyrKrKeCAfev33tQqDeD9jf9A9IX+877EI7ofcW11AkYiuSMehEBBHoQSD5dOlF/Lg+amQEjQdIV0fiKhhW7z64xhOvVbxjJbxpTMBp5KatPF7XF6nfdqFK3Y/3l/wDoHpJcfer9grYqJPcKM1/gtb6T9ui1an50+XTpT/yyvmxPNHFJ07DSI50tU1HY3VjQwjk65Fpd61VQV/HojY/4e6nf9qAJFzU/6V/8qjpHL97f7v8AHG7pz0zsB8K2O4VP2arVV/aw6ev+GtvmV/zwO3//AEP9nf8A139t/wBY9s/jf/eT0X/8GH7Ef9NJdf8AZHc/9a+naD+VL8vpYUkkwGyaZ3W7U82+MU0sR+mh2p0qIC1v9S7D/H3X+sm2jAMn+8/7PSGT753sejsq7juLqD8QtHofmNRU/tA6c6L+Ut8tKoyCeDrfGhAulq3ekjia5NxGMdh69gUtc69P14J596PMu3DykP8AtR/n6ST/AH1/ZWEKY23aWv8ADagU+3XKn5Ur8+nKH+UP8qpJYo3yvUkCPIiNPLu7OmKBWYBpZBBtCacxxg3OhHew4Umw91PM23/wSn8h/wBBdJX++/7NqjstlvjEAmgtoan5Ct0BU8MkD1IGenz/AIZy+Tf/AD3PRH/oT9gf/aw91/rRt/8Avmb9i/8AQfRf/wAHX7R/9M7zH/2T2X/ew6eab+TX320CNWdm9QwVJB8sVNU7zq4Ea7ACOol2nRSSArY3MSc8W4uW25ptanTbSEfOg/ynpBN9+/23EjCDlHe2i8iwtVJ+1RcOB/vR6cqT+TN3G8jCv7c6zpowl0ejo9010jPcelo5sZj1RNN/UHY34t+fdTzVB5Wj/tH+z0kn+/nyMqg23JG7O9chnt0FPkQ75+VB9vTkv8mHsssofurYqpqUOybez7sqXAYqhlQOwX6AsoJ/I96/rVF/yht/vQ/zdJD9/blQA6fb/ca+X68I/wCfT/gP2dPf/DLO6P8An/8AgP8A0X2Q/wB4/wB/X7p/WpP+UI/71/0L0X/8H1tH/hM7n/stT/tm6dqT+SnVvArV3yQp6epJbXFSdSy1kCgMdBWom7JoJGLLYm8YseLn6+9HmseVjj/T/wDQnSOb7/sKyEW/tSzRerbkFPzwLBx/xo9OlF/JUx8crNkfkbWVUHjIWOi6ohx8ol1IVdpp+xcmjRhAwKiMEkg6haxo3NTkdliAfm9f+fR0juPv+XTIBae1caSV4vuJcUzii2MZrWmdR8xTNQ6f8MtbW/5/9uD/ANF/jv8A7KvdP61T/wDKIn7T/m6Rf8HzvP8A4TW1/wCyyT/tn6e/+GYesv8An9O+/wD0H9v/APXz3X+tN1/yjR/z/wA/Rf8A8Hpzf/0wW2/85p+nSj/kz9MpERX9s9nVM+skSUdNtWhi8dhpUwzYnIOXHN28lj/QfnR5pvK4t4/+Nf5+kk/38efmcG25L2dI6cGNy5r9olQU+VPz6c6P+TZ0Akwav7L7hqafSwaKkrdlUUxa3pYTzbOyCBVP1HjN/wCo91PNF75QRV+xv+gukk337/cxkpb8p7EsvqyXbD54F0h/4106/wDDOXxk/wCe673/APQm6/8A/tYe9f1ov/8AfMP7G/6D6R/8HX7uf9M7y5/2T3v/AHsOn8fyivimAB9/2wSABqO78OCT/U6dqAXP+tb2z/WTcvVP95/2eiw/fc95iSfp9l/7JpP+2jpypP5THxKpo2Sal7GyDGQuJqvegSVVKqPGooMTRRaAQSCVLXJ5tYDR5i3M8HQf7UdI5/vp+9kzho7ja4lpSi2tR9vfI5r5caY4cauNN/Km+IEE6Sy7d3pWomrVTVO+cskEupGUa2oxSVA0M2oaZF9QF7i4OjzFun+/V/3kf5uksv3y/fKSNkTdrCNj+JbSIkZ8tWpc8MqcHGaHp2/4a3+Gn/Pv8/8A+h/vP/68e6/1g3T/AH+P95X/ADdI/wDgwvfj/pp7b/sitf8ArV0fDbO3cTtDbe39pYCm+ywW18Hidu4Wj1vL9picJQU+MxtN5JC0kngo6ZF1MSTa559k7u0jvI5q7Ek/acnrHHdt0vd83Xc963KXxNxvLiSeVqAapJXMjtQYFWYmgwOnz3Xov697917r3v3Xuve/de697917r3v3Xuve/de697917r3v3Xuve/de697917r3v3Xuve/de697917r3v3Xuve/de697917r3v3Xuve/de697917r3v3Xuve/de697917r3v3Xuve/de697917r3v3Xuve/de697917r3v3Xuve/de697917r3v3Xuve/de697917r3v3Xuve/de697917r3v3Xuve/de697917r3v3Xuve/de6/9Pf49+691737r3Xvfuvde9+691737r3Xvfuvde9+691737r3Xvfuvde9+691737r3RTvlnXfJ2o2PJtL4w7Rp6rdO44JqfKb+yG5dt4RNo46QNFKm36XK5KCtqdy1S38dSYhBRodaM8xHhX7eLETCS/c+Ev4QCan5/L+Z6mf2Wt/aOLmJN693d7dNntWDR2aQTym5cZHjNGhVYF/EgbXKe1gsdddFCfyqfmHk5xVZDGbLhqq+fz1tTkt+UlTUJPVSF6mor5aWGveeTW5eVozMzG5Gon2MP6x7Yo0qH0jhRf9nroufvl+xlnH4Ftdbg0MS0RY7NlUhRRQgZkAFAAoIUDFaDpSUX8oD5S1Tsk+4Om8aqpqEtbuzdEkbm4HjQY7Y2QlD839ShbA83sDU8z7eOEcp/If9BdFc/34/Z6FVaPa9+lJPBLa3BHz77xBT7CT8ulTR/ybO/nhDV/ZfT1NUam1RUdZvSuhCA+kiefZ+PkZm/IMYA/qfbLc0WgNEt5CvzoP8p6J5/v3+2qyEW3KW+PFTi62qGv+lFy4/PV+Q6VdJ/Jg7GeaMV3duyaenIbzSUm2c7WTRnxtp8cE1ZQJLeSwN5EsDfkixbPNUNMWbV/0w/zdEk339uWFRzb+3t+0nkGuIlBz5kI5GM4U5x8+lPQ/wAlXJyCT+JfIugpCCvhFD1XUZAODq1mQz9g4wxFTawAe9/xbmh5qHlYn/e/+heim4+/5aKV+l9rJHHnr3FUp9lLKSv8vz6VtJ/JZ2ugpvvu/wDPVLJ4vuzSdfY6iE1iPN9sJt115pS4vo1GbRxfVblo81TVOm0WnlVif8g/ydEk/wB/neGMv03tpbIDXTqvXenpqpbpqp50018qdGm+NP8ALZ6f+Ou+x2M2bzXYu58fAE2tLuaix1LQ7Xq5BKlVlqKholZKnLvC4jhmlY/bAsyL5CroXX++XV9F4BVUjPHTXPyNfL/D1Dnux963nn3S5c/qr+77fa9olatwLdnZ7hRQrG7uarECNTKo7zQMdIKtYt7JesXOve/de697917r3v3Xuve/de697917r3v3Xuve/de697917r3v3XuscsUU8UsE8Uc0E0bxTQyoskUsUilJIpY3BSSORCQykEEGx9+4ZHVkd43SSNysikEEGhBGQQRkEHgeiQ9wfy7fiv3HLNX12xG2HnqiQyTbg6xqKbadXKzENI0+JNDkNqVM0rC7Sy455iSfXyfZra71uFpRVm1J6Nkf5x+RHWQfI33ovePkRI7a25j/AHjtqighv1a5UU4Uk1pcKB5Ks4X+jjoA6f8Ak7fGGGaOWTePeNWiNqanqN0bHWGYWtokal63pqgL+fRIp/x9rjzPuBBAjiB9aN/lY9SVL9+j3ekjdE2Ll5GIwy293UfZqvmX9qnp6/4aL+Kf/K92v/6GGJ/+xb21/WTcvVP95/2ei/8A4Nz3n/3xs3/ZNJ/20dO8P8p34jRxRxvjewKh0RVaebe06yykCxkkFPQQQh2+p0oq/wBAPdf6xbn/AL8X/eR0hf76Pvc7sy3u2qpPAWi0HyGpiafaSfn05UX8qv4eUvl8+0925LyaNP3u+9wR+HTq1eL+HT0F/JqF9ev9Itbm+jzDuh/0ZR/tV/zdJJ/vke+k2nw98soqV+CzgNeHHWr8PKlOOa4o5xfyuvhlHLFI/XWbnSORHaCXsDfAimVWDNFIYM7DOI5ALMUdHseGB596PMG6/wDKQP8AeV/zdJX++B79MjqvNVupIpUWVpUfMVhIqOIqCPUEdPf/AA2f8JP+fKf+xH7b/wDs891/f27f8pf/ABlP+gei/wD4LT7wX/Tf/wDZjtv/AGx9PFN/Ls+GNJBHTxdG4ZkiBCtU7l33WTkFi37lTWbpnqZTdvq7sQOPoPbZ3rdCSTeNX7AP8A6QS/ei9+ppHlf3EuAx/hgtEH5KtuFH5AdOdH8Avh3Qs7w9EbTcuoUisq9xZFAAb+hMhmqlI2v9SoBPup3fczxvX/b0jn+8p753KqsnuPegA17VhT9pSJSfsPTlH8F/iLFIki9B7CLRurqJKGqmjJVgwEkUtY8UqEjlWBUjggj3X97blw+tk/b0lb7xHvaysp9ytzoRTDgH8iFBB+YNR5dPX+ybfFP/ALx86n/9AzD/AP1P7r+89x/5TZf96PSD/X295f8Awp29f9lUv/QXTxS/FH4wUkCU8Xx26QeOPVpaq6s2TXTnW7SHyVVbhKipl9TG2pzpFgLAACp3HcCa/XTf723+fpFN7z+708jSP7o8whj/AA7hdoOFMKsoUfkBU5OT050Xxr+OmNlafHdBdKY+d4zE01F1XsWllaJmR2iaSDBRuY2eNSVJsSoP4HurX164o95KR83Y/wCXpHce6/uleII7v3K3+WMGoD7hdsK5FaNMRWhIr8z06jojo9SGXprqkMCCCOu9oAgg3BBGHuCD7p9Tc/8AKQ/+9H/P0iPuL7gkEHnveaf89tz/ANbenr/RZ1j/AM+52H/6CG3/AP63e6+NN/v1v2nov/rfzZ/01G4/9lM3/QfTpS7I2XQwinodobXo6cMzCClwGKp4Qz8swihpEQMx+ptz7qZJDkua/aekc2/77cv4txvV3JJSlWmkY/tLE9OlHg8LjpvuMfh8XQzlDGZ6PH0lNN42ILJ5IIUfQxUXF7G3upZjgsSOkk+4X9ynhXN7NJHWtGdmFfWhJFenT3rpJ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V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hN6dodc9dHGLvve+19pzZqtpcdhqTOZmhoK/MV9dP8AbUtJisfNMtbkZ5prgLDG5FiTYAkHO08vb7vv1B2baLi5SFGeQxxsyxqoqzOwGlAB5sR/PoKczc9cl8mHbl5s5q2/bpLydIYFuJ44nnlkOlI4UZg8rsagKisTQ4oD0u/ZN0K+ve/de697917r3v3Xuve/de697917r3v3Xuve/de697917r3v3Xuve/de697917r/1t/j37r3Xvfuvde9+691737r3Xvfuvde9+691737r3Xvfuvde9+691737r3Xvfuvde9+691737r3Xvfuvde9+691737r3TVlM7g8GkcmazOKw6SrM8T5TI0mPSRKcI07RtVzQh1gEilyLhQwva49pri8s7MKbu7jiBrTWyrWnGmojhUV9K9LrLbNy3JmXbtvnuGUgERxs5BaumukGlaGnrQ06QkXd/S82VocFD291fNnMnUU1JjcNFv/AGpJlchVVswp6OmoccmWNXV1FXOQkSRozSObKCePZYnM/LUk0dunMNi1w5AVRPEWYk0AC66kk4AAqTw6Er+3PuFHZXO5Sch7yu3QqzSSmyuRGioNTs7mLSqquWLEBRk0HQoezzoGde9+691737r3Xvfuvde9+691737r3Xvfuvde9+691737r3Xvfuvde9+691737r3Xvfuvde9+691737r3SX3hvfZnX2Eqty773ZtzZm3qJHeqze6M1jsDi4FRGkYSV2TqKamDaEJC6tRtwPaK/wBy2/a4Dc7lfRW9uPxSOqCvoCxFT6AZPl0dbDy5zBzVuMO0cs7Hd7hushAWG2ikmkNTQUSNWalTxpTqt3fn84n4TbJzkmEot1by3+YNa1OW2Hs+eswcU6NpMEeQ3DW7bXIX+olpFnp2H0kPuMr/AN6eSrKfwYWurpafHFGNNfT9V4iftCkHyJ6y35Z+4P8AeJ5i25Nxudl2/a9XwxXl0FmIP4ikCXGj/SyFHHmnTNF/Oi+E0kUUj5XsyB5I0d4JdgVDSwMyhmhlMGSmhMkZNmKO6XHDEc+0498OTSATb3w/5tp/1t6MH/u9/vEq7qtls7KCQGF6KH5isYNDxFQD6gHpQwfziPgrNDFLJ2FuuleSNXenn633m00JYXMcrU2KqKcuv0OiR1/oT7Ur708kMqkz3Kk+RiNR8jQkfsJ6K5fuD/eUjkdF5XsXUGgYX9rQ/MapFah+YB+XSipP5tvwBqaeOabvKooJHBL0lX1b3A9RBZioErUOwq2kJYAMNErix5sbgL4vd3kCSNXfemRj+FoJ6j7dMTL+wnoon+4x96CGV44/bdJUHBl3Hawp+zXeo3yyo/ZnpSUf80b4GV1PHVQ/IXCJFLr0rWbR7Hx9QNDtGfJR1+zaarhuy3GtF1LZhcEEu/67Pt8f+dg/6oXP/Wnoon+5j95q2leGT2ruS60yt1YOuRXDJdMp45oTQ4OQR0oKT+ZB8Ha2BaiH5HbESNywC1a52gnGlip1U1dhqepQEjgsgBHIuD7dX3T5BcahzClPnHMP5GMHosn+6R94+3kMUntLuRYfwmFxn+kkrKfnQ44HPT/RfPz4W5CEzwfJfqWNA7R6a7dNJjJtShSSKfJfaVBQhhZguk82PB9qY/cjkaVdS8yQAV89Sn9jKD/LosuPuv8A3hbWTw5PaDfC1K9lu0g/3qPUtflWvy6UeP8Amn8QcnC09N8oegY0SUwlch21sbEzF1RHJWmyubo6h4rSCzqpQm4BuCAug545OuELx80WIUGndNGh/Y7KaZ40p5Vweii6+7z78Wcgim9muaCxWvZtl5KKVIy0ULqDjgTWlDShFVJQfKT4y5WJ5sX8i+iclDHJ4pJaDt3r+sijl0q3jeSn3DIqyaWBsTexHt4c4cpHhzTt3/ZTD/0H0T3Xsx7w2TrHe+0/MsMhFQH2u9QkcKgNADSvn0oKHvjo7JiRsb3N1TkFhKiZqHsTaFWIi4YoJDT5iQIXCm17Xsfbqc1cryV8PmSwanpcRH/A/RZc+2fuRZlRd+329xFuGuxulrTjTVEK06f6DszrjK+X+F9gbIyXg8fn+w3Xgazw+XX4vL9vXyePyeNtN7X0m30PtRFv2xT6vB3q0enHTNGaV4Vo3RXdcnc3WWj63lXcodVaa7aZK0pWmpBWlRWnCo9elHjs5hMu0q4nMYvKNAFadcdkKStaFXLBGlFNNKYw5U2Jtex9rYL2zuiwtbuKQjjpZWp9tCadFN3tu42ARr7b54VatPERkrTjTUBWnnTp09qekX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Se3Ru7auyMRU7g3luTA7UwVGpeqzG48tQYXGwBVLHyVuRnp6dWIBsNVz+Pa7bts3Ld7qOx2qwmubxzRUiRpHP2KoJ/l0T77zDsHK22XO9cy73abftEKlnnuZo4IkAFSWkkZUGPU9Vw9xfzXvjl1595jthR53uLP0+tIxt+M4Haf3CKT46jdWZpzK8TNYCahoK+I8kE25nvlT7tHP2/eDPvRh2qxahPinxJqHzEKGgP9GSSI9YMe6X9417E8ii7seUWuuaN8jDAC0Hg2esCoD3sy0KE0HiW0F0oyaGlDVR3F/NI+TvZoqcftjLYvqLb8+uNaTYtO/8AeCSB0AtVbuyjVeUhqEe5WXHrjjYgWNrnJblT7t/t3y94c+5W0m63wzW4P6QIP4YEohHkVlMo65z+6H94l7/c+i5seWry25Y2R6gLYrquipWlHvJtThgalXtktWGBmlSTLYObzO5O59gZvcOXymezOQ7E2bPkMvma+rymTrpv7wYxPLWV9dNPV1MuhANTuTYAX49yvvtnZ7fyhvtnYWscFolhcBUjUIijwnNFVQFArmgHWLnt/vG78we8fIO8b9ulzfbvPzDtzSz3ErzTSMLqBQXlkZnchQFBZiaADgOt2P3yJ6+rrr3v3Xuve/de697917r3v3Xuve/de697917r3v3Xuve/de697917r3v3Xuve/de6/9ff49+691737r3Xvfuvde9+691737r3Xvfuvde9+691737r3XvfuvdV6fOf5fd1fEXDUO89tfHKk7T6zkFNFmd/UvYFfQybTyEsjxfabp2pSbEyEmLxlZI8S0uTGRlpnmbwyrDI8IljXn7nPfuT447q15cS42wkAz+K1EJxpkjEdUqSAr6yp4YYgdZVfdt9h/bz32v7nl/ePdmTZecF1GKyayRxcoADqtrlrxBJIgDGS38BZAo8RDIiyFKhcr/Pj7wmJOD6R6pxyk1BAyuR3fmWCsR9qCaPJYEEwi/kNgJL8eO3MPy++/M5J8HarBRn4llb7OEq/n6/LrO6y/uzvbeMD94+4u+Snt/s47WL/TfFHNx/D/D56ugqzP8AO7+ZGUDChw3SW3NUKRhsLsncc5R1kaQ1A/vDvnPL5pFOgg3j0gWUNdiWXXvZzpcf2RtIMU7IifPj+o8mfL0pwFc9Dbb/AO7n9gbKn1N/zFd0Yn9W8gGKU0/oWcOBxH4qnJIoOgyy/wDN/wDnjktf2XaeA2/rkR1/hHWnXs3jVU0tDH/HtuZy8Uh9RLanv9GA49lbe7nuAxJG+hR6CC3/AMsRPQxsfuG/dmtNP1HJV1dUBH6u4XwrXzPgzw5HAUoKcQTnoKcr/Mm+cmYINX8jd7xAGb/i1U+3MF/wI0+T/ix4PHXtp9H/ABy50abn2Tz+4HOtx/aczXYOfhcpx/0mn8vTyp0NrL7o33b7DEHtNtrcP7Rp5vh4f20z+uf4vxVoOgvzXzG+We4UaPLfJfvaop3hSCWli7V3tRUM0aSNMnnoKHM01HO4ka+t0Z+FF7Kti+XmzmmdGin5lv3jPFTcSkHPmC9D0Mtu9gvY7amD2PtBy0koYkMdttHcEih0u8TMBTyBAycZNQvy3bPamfaRs72Z2DmmlkjmlbK7z3HkTJLGnjSWQ1mSnLyJH6QxuQOPZNNd3VwS09zI7E/iYmp/M9DOx5H5K2wKu28n7XbqoIHh2kEdATUgaYxQE5p69IB3eV3lldpJHZnkkdi7yO7Fnd2YkszE3J/JPtjoTqqoqoigIBQAYAA4ADyp1yilkgkjnglkhmhdJYpYnaOSKRGDRyRuhVkkRhcMCCDyPfutOiSI8ciBo2BBBFQQcEEHBBGCOtjf+XN/NiFX/AuivlZuBY6pVgxWx+6szUtar0qy02E7NyNXM3+WNZYqfNNYSnStbZ9VU+Q/tz7tGLwNi5suaxfDHcsakeizknI8hL5Y8TFXXkz97L7j5g/eXuV7J7UTFUyXm0xL8PDVNt6KPh4tJaD4cm37aQrsRKyuqujBlYBlZSGVlYXDKRcEEHg+8kQQQCDUHrlMQVJVgQwOR13731rr3v3Xuve/de697917r3v3Xuve/de697917r3v3Xuve/de697917puy2XxOBx1XmM7lMdhcRj4jPX5TLVtNjsdRQBlUzVddWSw01NEGYDU7KLke2bi5t7SGS5u50it0FWd2Cqo4VLEgD8z0rsbC+3S7gsNtspbi/laiRxI0kjnjRUQFmNPIAnqtnvH+bZ8PenDXY7D7wre49z0jSQ/wfq2ljzGKE6u0SmfelbNQbSkpS6HU9FVVsgUXEZut4w333h5Q2gyRWk7310CRSEdlR6ytRCp/ij8T7Osuvbf7jPv3z8La73DYY9g2aSh8XcWMUtCK4tED3IahFBLHCpONQoaU6d4/wA7L5I7/Fdiuotv7W6SwNR5I4MjBEm9t9eB18bA5vO0cW3qVpUJIMGISeEn0TalDe4c333q5p3LxItrSKwtjw0DxJaEUIMjjT9hSNGHkfPrPn23/u7faPlc217z3ud7zFua0JjJNpZ6hn+xhYztQ4o90UcDujoSvVT/AGF2j2R2znG3L2dvvdu/s6wdVye7c9ks7U08Tlb01G2QqZ1oaQCNQsMISJAoCqAoHuKb3cL/AHOdrrcb2W4uSKa5HZ2oOA1MSaDyHAdZv8q8mco8j7au0cnctWO17YKfp20McKsR+J9CrrbJq71YkkkknpB/gf6/+A/4n2k8+hN17/kf1/pb8+/da69/vF/9YD/e/fut9e+n/FOf999ffuvde/239P8AifoB7917rx+v+2/1v8fr/j791759et+P99/xHv3Wq9e/4px791vr3+83/wB9/vfv3Wuvf1/3359+6317j/D/AHr37r3Xvzf/AB/3k/7H/D37r3U/H5XJ4qR5sXka/GzSJ45JqCrqKOSRNSv43kp5I2ZNag2JtcX9+yOHHpLdWVnfIsd7aRTRg1AdVcA8KgMDmmK9KKi7D3/jZWnx2+d4Y+d4zE89FubNUkpiZ0do2kgrY3MbMikgmxIB/Hu6SyxnUkrKfkSOiq45V5Xu0Ed1y3YSxg1Ae3iYVyK0KEVoSK/M9P1D3d3TjJvucd272hj6go0Znot/7rpJjGxBaMyw5ZH0MVBIvY2HtRHuF/C2uG9mR6cQ7A/yPRZce3Xt9dx+Fd8i7NLFWtHsrZhX1oYiK9KGi+TnyTxtQlXjvkJ3hj6uMOEqqLtjftJOiupRwk0GfjlUSKxBseQbfT2sh5g363kEsG93iSjgVmkBzxyGB4dFVz7O+0d3E0F37WcuSwGlVfbbJlNMioaEjByMdKWk+Zny7oamOqg+UXyDeWIvpSs7h3/kKY60aM+Skr9wVNJNZX41o2lrMLMAQsHOPN3H+tO4/wDZTN/0H0Tz/d+9ibmFoZPZnlYIaVK7XZI2DXDJArDhmhFRg1BPSipvnr8zqSojni+THcDyRklVqd5ZOsgJKlf3KWslnppRY/R0NjyObe7rzpzepDDmncKj1uJT/IvToqm+7J932aNon9n9hCn+G0jQ/kygMPyI9OHT9B/MY+b1PNFUR/JDsJnhdZFWepxdTCWU3Alp6nGTU8yEjlXVlP0IPt5efOc0YMOZ72o9ZWI/YSQfzHRZJ90/7ucsbxP7SbUFYU7VkU/kyyBgfmCD6HpRQfzP/nhTzRTp8h9xNJBIkyLNtnr+phZomDqJqeo2lLT1ERYDUkisji4YEEj2rT3K55R0ccyT1Ug50EY9QVII9QQQeBHRVL9zb7tEsbxN7U2gVgQdNxeqaEUNGW5DKfQggg5BB6UkX82n+YDHLE798xzqjo7QzdWdMrFMqsGMUhg68hmCSAWJR1ax4YHn2v8A9dr3B/6aD/qhbf8AWnoof7jf3XWR1HtmVJBFRuW7VHzFb4io4ioI9QelGn84T53KyseyNsyBWVij9bbGCyAG+hjHhY30sODpINvoR7sPdv3A/wCj8P8AnBb/APWropb7hX3aWUgcpXgJHEX95UfPMxGPmCOn3/h5v5vf89B13/6L3G//AFT7e/14Off+jrH/AM4Yf+gOiz/k3593P/o1br/2XSf9A9KP/h7b5l/8qHTJ/wBbY+av/jf/AH+HHtX/AK9PO/8Av62/5xD/AD9FX/Juv7v3/KTzB/2WRf8AbL0pF/npfLhQFPXvx1YqoBZto9lamsBdm0dtqoJ/wAH+A9rx7683AAfu/bif+ac3/W8dE5/u2PYskkc1c2Aen1W34/btlf2npSJ/Pe+RIRQ/UHSrOEGtki3yiM4HqKo27ZGRWb6AsSB+T7t/r7c2/wDRt27/AHib/rf0Ut/do+1Go6efOYQtcVNmTT7fphX9g+zp9i/nzdxiKIT9EdaSTCNBNJFnt0wxSShQJHiheSoeKNnuQpdyo4LG1y8PfjmWg1bTY6vsl/629Fr/AN2ZyAXcx+5e8COpoDDbEgeQJAUEjzIUV9Bw6UMH8+7fKwxLVfG/aktQEUTSwdiZemheS1neOCTa1U8KFr2UyOR/U+1S+/W8BVD7DbF6ZIdwPyGaftP29FUv92Py0ZHMPu1fLFXANjExA9CRcKCfmFH2dKSl/n81SU8S1nxTp6iqVbTTUvd8lHTyPf8AVFTTdSVskK2twZXP+PtfH7/SBFE3KoaTzIuSo/IGBiP96PRRN/dgQtK5t/e10hJwG2gOwHzYbmgP2hR9nSjo/wCfntt6eNq/4x5umqzq80FH2tQV1OlnYJ46qbYGPll1RgE3hTSxIFwAxc/1/wAf9Mmf+yr/ALd+imf+7D3dZWFr7x2zwYoW210Y4zVReuBmoHcaihxWgf6T+fV1k8KNXfHvfdNUktripN47frYFGohCtRNjKCRyy2JBiWx45+vt1ff63K9/K7hvlcA/z8Ef4Oiuf+7J5wWQi291NseLyLWk6H59okcD/ejX5cOlBRfz4eiJIA2Q6V7bpanUwMVHWbNr4AlxoIqJ81jnLMPqPEAP6n2qj9+9rK1m5euFf0EiMP2lV/wdFdx/dn+5SyUtfcTY3ipxdLpDXz7RFIKfPV+Q6UeP/nsfFuWBmyvV/ftHUCVgkWPwfXeThaEIhWRp6nsnEukpcsCgjYAAHUbkBbB78csshNztN8kleCiJxT1qZUNeOKfnnBTdf3avvOkgFlzlyvJFpyXmvozWpwFWwlBFKZ1DJIpipUdB/PD+HtZE8lTtnvbEssmhYchszaEkki2U+VDi+w8lD47sRZnVrg8WsS+PfXlE/wDLP3H/AJxw/wDbR0UXX93F7927qsW8ctTqRWqXd0APkfEsYzXzwCM8a16UND/Op+FdWsjVE/a2MKMFVK7YcUjSi1y8ZxudyCBV+h1FT/hb24nvlyc3xWt+v2xx/wCSY9Fdx/d5feGhZRFHskwI4pekAfI+JCh/YCOn/H/zkfg3WeX7jeW98V49Gj+Iddbjk8+rXq8X8LgyWnxaRq8mi+oab82URe9nJUmrWbtKfxRA1+zS7cPnTj0WXP3AfvIQaPC2DbZ61rovoBppTj4hj41xSvA1piqix383b4EVrSrU9w5TDiMIVfI9Y9oSLOWJBWIYnaGUYFLAnWEFiLE82XQe8PIcxYSbnLEB5tDKa/ZoV/506Kbv7iX3nLYIYeQoLgnyj3DbhT7fFuoxn5V+dOlLj/5qfwFybyR0/wAgsfG0ShmOQ2D2tiUIY2HjkyuxKKOZrjkIWIHJFvake7Xt8f8AnYP+qFz/ANaeie6+5T956zVGl9rZSGNOy922U/mI7xyPtNB0oKL+Zb8F8hK0MHyL2fG6oZCa3HbsxsRVWRCFnyO3aWB5LuLIGLkXIFgSLp7rcgOaDmFa084px/hiHRXcfdA+8naoJJPae/Kk07JLaQ+flHOxAxxpTgK1I6f6L+YR8KMhMYIPkp1fG4Rn1VuafGw2UqCBUZGmpacudXC6tRF7Dg+1EfubyJK2leY4QaeayKP2sgHRZcfdX+8Rax+JL7RbyVrTsiEh/wB5jZmp86U+fSiofnD8OsjUCmp/k70dHIys4au7J2tjILKLkGqyWSpKVWI+gL3b8A+1kPP3Jc7iNOZrMN/SkCD/AHp9I/n0U3P3cPf20iM0vs5zIUBA7LC4kbP9GONm+00oPPpS0Xy0+K2SqFpMd8mPj9X1ThmSmou5uuaqodUUu5WGDckkjBFBJsOAPaz+uHKX/TU7d/2Uw/8AQfRRcex3vXaRGe79n+aYoRSrPtV+qiuBk24GTw6UNN8hugayeOmo+8en6uplJWKnpuzNlzzyEKWIjiizbSOQqk8A8D3ZebeVHIVOZtvLH0uYT/z/ANFUvtV7oW8bTT+2+/JEvFm2+7AHlkmEAdP9P231VWTx01J2b19VVMzaIaen3ntyeeV+TojiiyTSO1h9ACfahOY+XpGCJv1kzngBPESfy1dFkvIvO8EbzT8nbqkSipZrS4AA9STHQdKGn3ZtWrnipqXc236mpnkWKCnp8zjpp5pXNkjiijqWkkkc8AAEk+1abntsrrHHuEDSMaACRCSfQAGpPRVLsW9wRvNPs12kKipZoZAABxJJWgA9T0oPa7oq697917r3v3Xuve/de697917r3v3Xuve/de697917r3v3Xuve/de697917r3v3Xuve/de697917r3v3Xusc00NNDLUVEscFPBG8088zrFDDDEpeWWWVyqRxxopLMSAALn3ZVZ2VEUlyaADJJPAAeZPVJJEiR5ZXCxKCSSaAAZJJOAAMknh0WXdHzM+M+1dz4XZVT2ztnNbt3BuHFbWxuA2jPJu6s/jWYr6fHUtLXzbfjyGPxASpqVEjVc0ATkH1cGQdu9qPcHctuvN4j5YuItrgt3meWYCBfDjUszKJSrSYBoEVifsz1BG/8A3nvYfl3mHaOUrn3K2645nvr+GyitrRzeS/UTyLEiS/TCVYO9gGado1XgTXHRnvcedT11737r3Xvfuvde9+691737r3Xvfuvde9+691737r3Uerq6Wgpp62uqaeio6aNpqmrq5o6emp4kF3lnnmZIoo0H1ZiAPd445JpEiijZpWNAACST6ADJPTU88NtDJcXMyxwIKszEKqgcSSaAAepPREu4/wCZJ8Weovu6GHeUvZe46byx/wAC60hg3BEtQjCNUqdyS1NFtaGNZSRJorJpo1Vj4mbSrTNyp7A+5HNPhTNtI2+wah8S7JixxxEA0xqOFYwpJHcBUjEL3S+/R93j2w+ptDzYd932Oo+m2oLdHUG0kPcl0s00mutTcGRQrUjZtKtVV3D/ADd+8d3mrx3U+3NvdT4iQyRwZSdIt5bwMdyqyCsytJDtyiM0fJRcbM8TGyzGwY5K8q/db5P2vwrjmfcJ9zuhQlBWCCvpRCZWoeB8VQfNBWnXOj3Q/vNvdbmQ3Vh7Z8v2XLu2sWCzyUvr2le1gZUW1jLL8SG2mKk0WU0DGsjfPZHYHZuWOd7E3ruje2W1TGOu3Pm8jmZaZahkaSGiFdUTR0FL+2oWGFY4kVFVVCqAMh9m5f2Ll21FnsOz21na0FVhjVAacC2kAs3HuYliSSTUnrn7zj7gc8e4W4/vbnrm7cd33AM5V7u4km8PWQWWJXYrChoAI4giKFVVUKqgIr2cdBDr3v3XuhA6n/5mn1p/4kDZv/vR432Rc0/8qzzH/wA8Fx/1afof+1H/AE9L22/6X+3/APaXD1u7e+P/AF9ZfXvfuvde9+691737r3Xvfuvde9+691737r3Xvfuvde9+691737r3Xvfuvde9+691/9Df49+691737r3Xvfuvde9+691737r3Xvfuvde9+691737r3XvfuvdQcni8Zm8bX4fM46hy+IytHUY/J4rJ0lPX43I0FZE8FXQ19DVxy0tZR1UDskkUisjoSCCD7anghuYZbe5hWS3dSrKwDKynBDKaggjBBFD0ps728267tr/b7uWC/hkV45I2ZJI3U1V0dSGVlIBVlIIIqDXrV8/mLfyp8n1Qc73h8bMTW5vrBfucrvDrim8lbmuuoRqmqstt4PJJW5zZcNyZIQJKzGINbGWmDyU+K3uL7VzbD4+98vRtJsoq0keS8A9RxLxD1yyDL1UF+uy33T/vs2fO42z2593b6O35y7Y7W/aiRX54LHPQBIbs8FbtiuD2jRMVWWjK39P+I/3x9wp10k69/vv999b8+/da69/sP9e/+2/w9+6917nj/ff4f7x791vr31/xt/h/xHv3Wuvf71zb/kfHv3Xuvf8AE2/3w9+6317+v9OLf8QeePfutdXefy5/5qOX6blwfSXyKy1dnupGenxe1N+VTT5DO9aK7mOCiyzHzVmb2NDrCqBrqsXEtoRJAqwxzP7c+6U/Lxg2XfpHl2KoVHyz2/p6l4h5qKsg+AGmg85/vY/crsfcCPcfcX2osorbnoBpLmyXTHDuFBUvHwSG8NCSTSO4Y1cpITI+0jiMvis/isbnMHkqHMYXMUNLk8TlsZVQ12OyWOroEqaKuoaymeSnqqSqp5FeORGZXRgQSD7yst7iC7ghurWZZLaRQyspBVlIqCCMEEZBHXGC/sL3a72723crSS33C3kaOWKRSkkciEq6OjAMrKwIZSAQRQ9OPt7pJ1737r3Xvfuvde9+691737r3XvfuvdY5ZYoIpJ55I4YYY3lmmldY4ooo1LySSSOQiRogJJJAAFz7qzKis7sAgFSTgADiSfIDqyI8rpHGhaRiAABUknAAAySTgAdEM7w/mYfDzon7qizHadBvnc1MrH+6fVqR74yZlVX1U9TlMdOm1MVUo6hWirMjTzKWB0WuRHm+e6nJmyBk/eYu7kfgt6Sev+iVEQp5jxNQ/h6yb9uPufe/fuV4FzYcly7bs7n/AHJ3EmzjoadyxuDcyKRkNFA6GnxVpWnTu/8Ann9s7jNVi+hettu9b45hJFHufeUv99t1yKV/bqqPFxx47a+HmVr3jnjy6EC+oXsIc3z3y368DRbHYxWcf8bfrSfaNQEY+YKP/pus+fbn+7b5G2kQ3nubzdd7vdihNvaj6S2HqrSEyXEop+JGtjnh1UP238he8O98h/Eu3u0t5b9lWoeqpqLOZmobB46aQuzth9uUxptv4ZT5D6aSlhUA2At7iLdN83fe5vH3fcpriSpI1uWC14hF+FB8lAHoOs7uRvav259tLT6PkTkzb9sQqFZ4YlE0gFKeLO2qeXhxlkc/PoG/z/vrf7z7K+h916/H++/3359+6317/bf76/8AxT37r3Xv95/5H+Pz791rr3+tf8f7Dj6+/db68Pr/ALz/AL4+/da66/2B9+63139P9h/X37rXXv8Aezb/AH17e/db69/vv8P9f37r3Xv+N/719f8AYH37r3Xv6/763++v7917r3++J+v+++vv3Wuvf7634/31/fut9e+v+tz/AMVtx7917r3++/2HPv3XuvfX8W/335Pv3Xuvf7z/AL76e/de69/t/wDbfQ/8b9+6116/5/x/3359+6917/efp/xq3v3Xuvc/778f439+63163++H+sCf979+r17rq/8Aj7917rsf77i3+tyT/h711rrr3vrfXf8AvuP9ja/v3Xuvfn/jV/p/T8H37y6117n8f8T+eP6fX37rfXf/ABT/AA5/HvXWuuvz/viP+Jv731vr31/Nv999APfutde/33++59+6314j/ff73b6e/de69+P9v/Tn/fH37r3Xv99z791rr3545/w/H/Ivfut9e/P/ABH+9/T37y6117/H/ff7x7917r3++/41/sffuvde/wCIHv3XuvH/AA/331Hv3W+vfX/fW+n/ABr37rXXrf76/wDW30H9ffut9eP++/r/ALH/AGJ9+6114/X6/j8f0P4/3n37rfXv6/639P6e/da69/vv999ffuvdZIpZYJY54JJIZoXSWGaJ2jlikjIeOSN1IZJEYAhgbqRf37qrokqPHIgaNgQQRUEHBBBwQR5dKNN67zjdZI927mjkRg6OmeyqurqQQyMKrUrKRwQbgj3sMwzqP7eiluXeX2VlbYrMqRQgwx0p8+3q7j+SHuvfO7Pkr2bNuXe+6dwY/GdG5eOPF53PZfL0wrchv7YDRV8UVfWzwQz00FBLGGCays5AIFwZt9jJppebNxEkzMo258Ek/wCjQevXOn+8Z2XlvZPaHk6PaOXbK1upuZIiZIYYom0JZXoKEoikqxdWpWlUGCaEbP8A7yr6419e9+691737r3Xvfuvde9+691737r3Xvfuvde9+691737r3SN3p2LsHrjGPmd/712tsvFopb77dGexmDgktwI4GyNTTmpndvSkcep3chVBYgezXadi3vfrgWmybRc3dyfwwxvIftIQGgHEk0AGSadBnmnnTlDkfbn3fnLmnb9q2teMt3cRW6VJoAGldQWJICqKszEKASQOiA9n/AM1r4ubFFRS7Urdz9rZWKRoRFtPDTY7DLMoe5nzu5v4RHJTBkA8tHDWK2oFQwuRN3Lv3avcfedEu5QW+22xFazyBnpjhHF4hDeemQx8DWh6w09wf7xb7u3JvjW2w7jf8xbkjldNjAVhBAOTcXRgjZKgDXB49dQKhhUiuns/+cD3tub7mk6y2js7rCglWVIMhVRyb43PTlgyRTR1mVhodthkB1aJMVKNQFyVuDPPLn3WOTdv8OXmLdbvcZgRVVpbwn1BCFpc8KiZTT0PDBn3C/vPfdvfhcWnt7yrtmwWjKwWWSt/dqThXRpFitQV+LS9pMuqlSVBDV29k9+91dwSyP2X2dvLd8EjK/wDDMpmqoYKJllEytTbepXp8HSFZQGHip0sVH9Bad+X+R+UOVQo5e5dtLVwPjSMeJwpmVqyHGMueJ9T1g/z973e7nui0n9fvcPdNyt3pWGSZltu1tQK2sei2UhqGqxA1A9BRo6eqJqPtvq2rp38dRS9jbIqYJNKvomg3NjJYn0SKyNpdQbMCD+Qfarm1El5V5mikFUbb7gEfIwuD8+i/2imkt/df2wuIWpMnMO3MpwaEXkJBoajBHmKdbt/vkF19Y/Xvfuvde9+691737r3Xvfuvde9+690VbuH5rfGno81NJvTs7C1Ofp/QdqbUL7s3J57uPt6qhwgqocPLaNjevlpE4A1XZQ0kcq+0nuDzj4cu0cuzCybPjTUhip6hpNOsZH9mHPywaY9+5/3p/Yf2iMttzh7g2n74Q0+jta3l0GIJAeG3EhhqAe64MScBqqyg1U9w/wA5Dc+RFVjejOtKHblM+uOHdPYU4zGY8bBgs1NtnD1EOIx1XFwQZq3IxE8FD7yV5V+6jYQmO45y5hed+JhtRoT7DNIC7A+emOI+jdc5/c7+9J3m7E9j7Qe38dpEcC73RvFloa1K2du4ijcYKs9zcLxrGeqse1vkV3h3dUNP2l2ZundsJdXTEVNatBtuCRJGlWWl2tiI8ftykmDt+uKlR7BReyrbJHlrkLk3k9AvLfLttav/ABhdcpHChmkLykfIuRxxk9c6/cb3394PduQt7h+4O47lbmn6DOIbUFWLBhZ26xWquCa6xCGworRVABb2LqcOol6797691171w69137317r3v3Xul11bNFT9nddTzyJFDBvvaE00sjBUiij3Bj3kkdibKiICSfwPZHzMrPy3zAiKS5sZwAOJJiag6HftbLHD7m+3M0zhYk32wZicAAXcRJJ8gBknrd798fuvrP697917r3v3Xuve/de697917r3v3Xuve/de697917r3v3Xuve/de697917r3v3Xuv//R3+Pfuvde9+691737r3Xvfuvde9+691737r3Xvfuvde9+691737r3Xvfuvde9+691r+/zE/5TVNups93l8WMFDRbmf7jK706cxkKQUO4pCxlq8117SxqsNBnX1M8+KXTT1diaURz/ALNRjr7je0urx995Stu7LS2yjj6tAo8/MxDj/oeaIeov3Ufvwy7KNs9t/encmk2caY7TdZCS8A4LFfMTV4RgJcmrx8Ji0f6kWtTU01RR1NRR1kE1JV0k0tNU0tTE8FRTVEDtFPT1EEoSWGeGVSrowDKwIIB944kEEgjPXXmGaK4hiuIJVeB1DKykMrKwqGUioIIyCDQg1B6wj/ffT/Ycfn3rpzr31tx/vv8Ae/fut9e/3n/b/wCN/wDH8+/da68frz+P99z9ffuvde/33Nj791vr3v3WuvEH/e/6f63v3XurS/5fv8yjenxPy1DsDf0mT3r0Dkq3/K8KJfuc5sCoq5YRPntnvUEmShRVZ6nEF46edi0kTRTFzLJfIHuPf8nzraXIafYHarR41RkkVeInz8yhIV/6LHV1hf8Aej+6Jy9732NzzPywsO3e58MfbNTTDeqoNIboLwc1AjuaM6ABXDxhQm3JsLf2ze0NoYHf3X24sbuvZ+5qFMjhM9iZjNR1tMzNGws6xz01TTzI0U8EyRz08yNHKiSKyjMDbNzsN4sbfctsulmspRVWXgfIgg0IIOGVgGUgggEEdcK+Z+WOYOTN+3PljmnaZrHfrOQpNDKKMjDPlVWVgQyOpZHUh0ZlIJV/td0Q9e9+691737r3RRu8PnX8Vfj0K2l7F7e22NxUReOTZe15zu/eQqk1WpKrBbeFdPhpXKEB8gaOEEcuPYK333D5R5e8RL3d43ulqPCi/VkqOKkLVUP/ADUZB8+p19uPu1e9fumbeblTkO8/dMlCLu5H0trpNO5Zp9AlAqMQCV/RT1Tv3j/PaydR99ifjv1FBjYj5oqXenadYK2tZGIVKiDZO3alKOkmRQWQzZaqQkjVFwQ0Ob777Xs2uHlzaVhTIEk51vTyIjUhUYfN5V+Xrnx7cf3allD9Nfe63PbTPgtabcuhK8SrXc6l2BwCEtoyKGj5BFPPdnzE+S3yGmqR2t29u3P4moZj/dSjrF29syOMuXjjG0tvx4vAztCpCrNNBLUMoGqRjcmHt65q5i5hYtvO7zTJWugnTGCPMRrpjB+YWvqes9vbv2D9oPauOE8k8iWNrfIB/jLp492TTJ+pnMkwrxKo6oD8KgY6LRx/vXsP9S/163/I/wDfA29+6916x+tv99/h791vr1v9vyOOfx7917r3+8f8bH+v7917r1uP6c/7H/kXHv3Wuvf4f7H/AA/23+v7917r3P8Avhyf8R/U+/de69+LAf6/5+nv3W+vX/33++sPfuvde/PH0/3wP9Pr799vXuvW/wCNWF/fuvde/wB9/vv9v791rr3+2/3n37rfXuP6/Ue/da699f8AX/3v/inv3W+vf8Uv/wAR/Tj37rXXvpf/AIpe/P1/1/fut9ev/vv9hx/sPfuvdeA/1/8AH/e+Pfuvde+v+xP+vb/Yn+g9+6917/H/AIj/AA549+6117/D/bf7C/8AvXv3W+u/9vYf778/196/w9a66/3j/ef9b3vrfXv+R/4/7f8Aw9+6917+h/2H/FLW9+61163++/PH/Gvfq9b69x/sP9v7917r3+F/x+P9j/tvfuvde/31v+R/4+/de69/vvz/AL7n37r3XuP9h7917r3+P19+6114Xv8A7H+n+8+/de699P8AH/W/2/P9ffuvde/2P+x5/wB9b37rfXv98efr/X829+6914/7f/e/9449+6916x5+n/Ee/da69/h/xX/W/wBv7917r3+x5/3309+6917n/ibf77/X9+691737r3XX+t/rcf74X9+6313/AMR/vXv3Wuvf8U/Pv3W+vD/Xt/ifr/sPfutde+v/ACK//Ivfuvdet/vH+w/HH1+nvXXuvf76/vfXuvf7H/e7i3v3Xuu/+Jt/vv8Ab+/de6vr/kL41pe2O/cx4I2Wg682xjTUkr5Ymy25J6pYEBOsx1AwpZyOLxLfm3uc/YeInmHeZ6YWy01/00qGn56T+zrmT/eaXYTkf2wsPFNZd1uJNPkfDtwtT5VXxaDz7jTz62cveU3XHPr3v3Xuve/de697917r3v3Xuve/de6Lf2h8vPjZ04KmLfnb20aHJ0txNt/E1r7o3Kkl9KRTbf2zFlstSGR/SGniijHJZgoYge8ue1/P/NfhtsnK11JbtwldfBip6iWYpGaeisT5AEkDqD/cP7yfsX7WCdOdfczbLa/jpqto5DdXYqaCtraia4AJ/E0YUCpZgqsRXX2f/OT6/wAWaii6i6t3Fu2oVhHFm955Gl2piVNixqYMXjkz2UyENwFCSvQObkkjSFaeOXPuob7dBJuaOY7e1SlTHArTv9hdvDRT51XxB5edRg/7g/3pHIW1tNae2vIF/u04agnvJEsoKUrrREFxPIK0GmRbcmpNRQBq6O0f5l3yz7LFRS0++qbrjEzidDjetMcNvTqkoKqU3FUz5PdkE0MZIVoa+Ln1W1BSJ65c+737Y8vGOWTZ23C6Ujuu38UVH/ClCQkHzDRtjHCtcGPcP7/v3kefUntbXmqHYNsdXUx7XF9O9GwD9VI012jqMK8M8RBOoAMFKkczu4c/ujJT5nc2czG4sxVEGpyudydbl8lUEXIM9dkJ6iqmIJP6mP19zHZWFjttulpt1lFb2q8EjRUQfYqgKPyHWIW97/vvMu4S7tzHvV3uG6uO6a5mknlanDVJKzOaVPE+fTP7V9FPXvfuvde9+6909bbrIMduLA5Crcx0tBmsVWVLhGcpT0tdBPM4RAzuVjQmwBJ+g59otyhkuNuv7eJayyQuqj1LKQM/aej3le+tts5l5d3K8craW99BK5oTRI5UZjQVJooJoBU+XW857439fXb1737r3XvfuvdAx2r8iOkekadp+0ey9rbTnEL1EWIq68Vm46qKONZWeh2zjErdwVw0utjFTOLuo/tC4s5a5F5v5wkCcucv3N0moAuq0iUk07pX0xL5/E44H0PUX+4nvV7U+01sbj3D5827a38NnWKSUNcyKgBYxWseu5lpqXEcTGrKOLCtWXcf84/a2N+8xnRfW1duSrVXjp919hTNhsGs630zwbXxFRLmcpROLW81bjJfrdR7yQ5U+6ludx4Vxznv6W8WCYbYeJJTzBmcCNG/0qTL8+ueHul/ei8r7cLvb/aDkebcrsBgl5uJNvbBqdrraxMbieOvFXls3wRjj1VV3B82vkz3aaqm3h2fmqHA1LNfae0HG0tuLA6FDSVFJhjT1WXp7MTbIT1bXP6uBbJTlb2e9vOUPCk2vl2GS9X/AEaf9eWvHUDJVUPziVPs4150+533u/vAe7BuYOYvcC6tdmkJ/wATsP8AErYKV0lGEJEs6GpOm5mnyfkoBUvcm9Y1de/w/wBv/wAb96631737z61173vr3Xvfuvde968+vde97691737r3Sk2b/x9+1f/AA5MH/7s6X2W7x/ySN1/55pf+ON0KOSP+V05Q/6Wlr/1fj63kvfHTr64uve/de697917r3v3Xuve/de697917r3v3Xuve/de697917r3v3Xuve/de697917r/9Lf49+691737r3Xvfuvde9+691737r3Xvfuvde9+691737r3Xvfuvde9+691737r3XvfuvdVCfzDP5YG2PktT5Xtjp2mxm0e+ooGqMlTFkoNu9piGONUpc45ZaXEboWKMrT5MKFqDaKsunjnp4Y9xfayDmETbzsCJFvuWdMKlx9pJAST0fCucPSusZ4fdW++VvPtBLZcj8/TTX/ALZM2mNsvPt1SatCKFpbapq9vWqZeCh1Ry6n27dpbn2HuXNbO3lgcptjdO3a+bGZvAZuimoMpjK6C3kgqqWdEkRipDK3KyIyupKsCcU7i3uLSeW2u4HjuY2KsrAqykcQQaEEeh67e7Hvmz8zbRt+/wDL+5w3my3cQkhmhcPHIh4MrKSD5gjiCCpAIICd+v8Asf8AW+v9B7Z6Nuvf77/ePz7917r3/Ff99f8A1/futde/wv8A7D/ff09+698+vW4/3354/wCI9+69178f6x/33P8AX37r3n17/fW/pb6e/db6PV8JPnh2f8Nd368W9RuzqjO1iS716zrKsQ0dc2jwjObcq5Yqj+AbmpI7fuxr4axEEVQjhYnhGvJfPG68mXpltP1dukI8WAmiv5VBodDgcGAzQBgwFOsa/vFfdn5N9/8AYdN6q2PO1tGRabgi1dM18GdQV8e3Y/hY6oiS8TKS6ybTsX8xP4anq/Cds1vem0MXt/PUM9VSYOtqJH39FU0YK5HE1OwcfHXbqXJY+oHikCU0kDMVeOR4pI5HynX3O5JO1wbq++RpG4/szUzKfNWiXU4IONVNB4q5UhjxYf7qP3gP657jyPb+21/NulrIqtMigWRV/wCzlW9cpbeG69y1kVwAyuiurotavd/89fZmL+6xfx76mym6qtWeOLdvZlSNv4JWS2iopNrYOprM3laWa/HnrcXKtuU54jTfPfiJQ0XLmzFm8pLg0H/OKNqkHyJlU+q9Zee3P92rzBeeDe+6fPENlAQCbbb18ebPk1zMqwxsP6ENwp8m9adO8P5hPy37/wDuaTenbudxG26lmH9z9hMNkba8DeQ/Z1dPgWpcjnaVTKbDJVNa1wt29K2hzfee+a+YgybnvEhtj/oaUjjpWtCiAB6eRfU3z6z69uPusexntf4M/L3IltPuyD/cq9/xy4rjuVptSQtj/iPHEOOMmpLf99/rf0+n9Lewj1kL17/kf+8/63v3WuvfX/jX+tz/ALf3rrfXv9j/AL7j8+99e69/vv8AkXv3WuvW/wB5/wCJ+n9Pfuvde/339Pz9ffuvdet/yI/n37r3Xr/8VP8Arf0v/j791vr1v6fgc/T/ABv/ALx791rr1/z9f6/n/fW9+6314/7zx/yL/D6e/da669+6313/AF/5EAf+J9+6111791vrv6f0/r9P+K8+/da675/w/wAf9vfn8e9de66/H+34/p/j9fe+vde/w/H1/wCRf7H37r3Xh/xP9ePz/T/W9+6917j/AH3++Pv3W+vf74/0/rx791rr3++sP9b/AH1/fut9e/2H/I/6fX37rXXvyLH/AH3/ABX37r3Xv9cf7H8+/de69b/iv0/4j8e/db69+P6fg/6/P+w9+61148f7H8f7zb37rfXv99b6/wC8e/da69/sP99/rf7D37rfXv8Aff7C/wDr/W/v3WuvfT/fc/T/AF/fut9e4/5H791rr3+++n1Nvz/h7917r34/31/z/T/W9+69176/73/tvr7917rvn/it/wDezf37r3XX/Fbf8V9+6317j/kfv3Wuvf7x/vv9h7917r3++/J/2I/23v3Xuvf4X/5Hz791vr39Px9f8f8AYe/da69/h/T/AHx/w9+6917+n++t+b/7b37r3XX+3/33Pv3W+u/94v8A439+6917/ev8fx/vP1Pv3Wuuvfut9d/X/ef8f9b6+/de69/vv+N/19+61178fT/ff4f4e/db69/vufx9Pp/sffuvde/339frx/t/fuvde/1/8fr/ALf/AHv37r3Wxn/IKwqiH5Q7hkjiLPJ1DhaSUO/mjES9kVuSjaMAR+OYy0pDeprxm1hfVkT7AxIZeapyv6irbqD6BjOWH5lV/Z9vXJv+883Al/ZnakdtIG6SsKChr9AkZrxqKSVGBRhx8tiv3kh1yg697917qBlcri8Fja7M5vJUGGw+LpZq7JZXK1lPj8bjqKnQy1FZXV1XJDS0lLBGpZ5JGVFUXJA9vW1tcXlxDaWlu8t1IwVERSzsxNAqqoJYk4AAJJ6SbhuFhtNjd7nul7DbbbbxtJLLK6xxRxoNTPJI5CoigEszEAAVJA6IX2h/M2+JvW3npqLeWQ7Ly0Kg/wAN63xRzMDMziNLbhyM+H2tJGDdmMNbK6opOkkqrTTy593n3O5h0SS7Qm32p/Hdv4Z4V/slDzD0FYwCfMCpGHnuH9/j7tvIAmhg5uk37c0APg7VF9SDVtOLl2hsjTLMBclgoJCklVauns/+cj2RlhUUXUnWO2dnUzNojzW766r3bmDDa/mp8fRDA4igqS/9mX7+MLcckgrPPLn3UNhttE3NHMdxdPTMcCrClfQu3iOw+wRmvywcHPcH+9K5zvzLa+2Pt5Y7dBqoJ7+R7uYpTisMJt4on1U+J7ldIIpUgrXV2d8svkb3EZo9/wDb28crj5xIsuCoMgNubbkSS3ol25tqPE4WoCqLBpYHcC/PJvPPLvthyByrobZOVrSOdaUkdfFlBHmJZi8g/wBqwHy4dYOc/wD3mvfn3O8SPnD3P3SaxcMDbwyC0tircVe3tBBDIABQGRHYCucmpd/Y86gnr3v3Xuve/de69718+vde/wBj7317r3vXXuve99e6971+fXut3HcXamwtibToN3di7w2vsfF1eNpK56rcWaocTTtJUU8MzU9H99PFLWzeSYIkcQeV2IAUsQPfH+w5c3retyl2zYdquby5VyoWKNnNASKnSDpFBUk0AFSTTr62t+585R5P5fg5j515m2/adsaJGMl1PHAlWA7VMjLqYlgqqtWYkAAkgdVt9xfzdujdnCrx3VG3dw9tZiJjFFkpVk2Zs7V+hpVyOVo6jcNYYH50LjI4pgLLOoIcZAcqfdd5z3bwp+Zr6Da7Q5K4nn/3hGES14VMxZfNDSnWBvuj/eX+zvKYubH262e95n3ZTQSCtjY1rRv1po2uHK5YBLQxyUAEyhtQqq7i/mTfKbtsVdBBvKPrPbtQZU/gvWkM+36hqdnBjSp3NJU1m6ZJREumTw1kEMt2vEAdIyU5V+797b8r+HPJtR3G/Wh13ZEi1pmkICw0rkakdhjuqK9c6fdH7+33h/ckXNlZ8yJy9sblh4O1q0EhQsCoe8Znu9QA0sYZYUerVjAOkERrK2syVVUV+Rq6mvrquV56qsrJ5aqrqZ5DqkmqKidnmmlduSzEk/n3NEMMNvFHBBEqQIKKqgKoHoAKAAegx1hve3t5uN3cX+4Xcs99KxZ5JGZ5HY8Wd2JZmPmSST1F9uVx0l6973Xr3XvfuHXuve9de69736de697917r3v3Xuve/de6979+fXuu/fuvdKPZv/AB9+1P8Aw5MH/wC7Sl9lu8f8kjdf+eaX/jjdCjkj/ldOUP8ApaWv/V+PreS98dOvri697917r3v3Xuve/de697917r3v3Xuve/de697917r3v3Xuve/de697917r3v3Xuv/T3+Pfuvde9+691737r3Xvfuvde9+691737r3Xvfuvde9+691737r3Xvfuvde9+691737r3XvfuvdV6/Oj+Xx1t8xttvloRQ7K7rwtC0O1exIKQBMhFFZoNu74ipYjVZnb5IIhkGqqxzuZINSGWCaNufvbnb+cbc3NuVg35F7Jadr04JNQElaCisKsnEBlqhyo+7Z96bm72C3ZbGQy7j7d3ElbmxLZjJ4z2ZY6Yp/N1xHOAFkowSWPT67i6c7H6F3/AJrrPtTbVZtfduCdfPR1OmWlrqKbX9nmMNXws9JlcNkEQtBUwsyPYqSHV1XD/ddp3DZL6fbd0tWhvYzRlP8AIgioZTxDKSpGQadd6eQef+Uvc3lfbucOSt3jvdiuRh1wyOKa4pUNGilQmjxuAwwcqVJDD/ff64H+t/rey/oY9e/2P5/w+n+vfj37r3Xvx/vvp+Pfuvde/wBiP98D/vPv3Xuvf77+tuPfut9d/T6fXn+v5/PvXWvz66P+wP8Asf8Aeve+vde/4j/W/wCK+/db69/j/vH+w/3q/v3XuvX/AOIt7917r31Jt7917rv6/wBD/vv8f6e/da4ddf7645/p/sffuvde/wB9f/jX19+63163PH4v79177evf0/33/I/fuvdet/vvp/vf+Pv3Wuvf4kf77/eeffuvfZ17/eP9v/S/+PHv3Xuvf7z+Pfut9e/2P+9X+tv8P6e/de67P1/5H+f9v791rro/7xxf+n49+6317/Y/1/3r/inv3XuvcfT6fX/ilvz791rr3++/P04/Pv3W+vf7H6/7x/xHv35de69/sT9bf8T791rr39fx+P8AX9+6317/AGHH+H/I/fuvfn178/8AEfn6e/da69/j/r8/n/ip9+69176cf77/AGPv3Xuvf77/AG39P9j7917rr/X+n+++nv3W+uX+xtwP+Ne9da69+Of8P8fxx/h7917rr/ffj/fD6e99e66/33++uB791vrv/YD/AJGP9Y39+6113+f9c/776/4+9eXXuuvpz/j/ALD/AHv3vr3Xj791vr3++t/tvp9ffuvde/H++vzyPfutde/3r/A/054HvXW+vH/ff74e99e66/4j37r3Xf8Avvz/ALH37rXXrf4/T/ff7xb37r35de/Fvx/h7917r3/Iv8P+N+/db69x/wAU/wB4/wBhb37rXXv99/jf/D6H8+/de69/sf8AYcfj37rfXrf7x/r/AO2t/T37rXXv9v8A7f8A2P8AT37rfXv99x/vHPv3WuvX/wB5t/r/AI9+6911/rf8b9+6313/ALD/AH3/ABFvfutdeH9P9b/ff7b37rfXv8PoP+KX/wB5Hv3XuvfT/ff6/wDr/wBPfutde/xP+3+n/FPx799nW+vf7bj+v+39+691tDfyHMK0HR3d24jGwTK9r47CrKaUqrtgNoYuueMVt7VDRDcikxWHh1Bv92cZN+wlsy7ZzDdkHS88aVpiqIzHPnTxBUeVQfxdcZ/7zHcFk9x/bnatQ1Q7JJLTVUgTXUiA6Pw1+nNG/FQj8HV7HufuuanXvfuvdF3+XFHJXfFv5DwRsiMnTPY1YS97GPHbVyeQlUaQTreKlKr+NRF7Dn2OvbCURe4/IjkEg7vaL/vUyKP5nqFPvJwNcfd798I0IBHKe6tn0Symc/mQpA+fWml76x9fLB1171jr3Xve+vde9+691737r3Xvfvl17r3v3Xuve9de697317r3v3Xuve/de6fdxbo3Lu7Itl917hzm58s0SQNk9wZavzOQMERYxQmsyNRU1BijLnSurSLmw59obDbdv2qAWu2WENta1J0RIsa1PE6UAFT60z0db9zJzFzTf/vXmffr3ct00BPGup5biXQtSq+JMzvpBJIFaAkkcT0xe13RL1737r3Xvfuvde9+691737r3Xvfuvde9+691737r3XvfvTr3Xvfuvde9+9evde96691737r3Sl2b/wAfftT/AMOTB/8Au0pfZdvH/JI3T/nml/443Qo5I/5XTlD/AKWlr/1fj63kffHTr64uve/de697917r3v3Xuve/de697917r3v3Xuve/de697917r3v3Xuve/de697917r/1N/j37r3Xvfuvde9+691737r3Xvfuvde9+691737r3Xvfuvde9+691737r3Xvfuvde9+691737r3XvfuvdFT+Wnw+6n+YGwW2j2FQmgz+LjqZtk7/wAZBE25NmZKoEZklo2do0yOJrWgRaygmbwVKKCDHMkU0YO5x5K2nnKx+nvl8O9QHwplFXjJ+VRrQ/iQmh4gq1GE2+xvv1zx7DczjfeVrnxdrmKi7spGPgXca1oGpUxypUmKZBrjJIIeNnjfTf8Ak/8AFXtr4m9hVOw+z8Mwp6gz1G09446Kpl2pvXEwugOQwORlijDT04lQVdJJpqqN3VZECvG74b8y8sbvyruD7du0GlslHFTHIv8AEjECoyKigZSaMAcdd+fZv3s5G98eVYeZuTdwBlTStzayFRc2kpB7JowThqExyrWOVQSjVV1Utv4/Nv8Aff7b2H+pc69/yL6f1/P+Hv3Xuvf77/ffS3v3W+vC/v3WuvW+v0/1v6f70L+/db69/vr/AO+/p7917r3+88f8j9+6917/AH3+vb/Y/n37r3Xv99/vv+Re/da69+ef99/vdr+/de69/wAb/p/vvx791vr3/Gv+K+/da69x/wAi+n+x9+6917/bj/fG/wDT37rfXv6f7D8/7x/T37rXXr/7b6f77+vv3Xuve/db69/t/wDfD+n9ffuvde+v++5/1+Lf19+6117j/H/ff0+vv3Xuvf761uP6e/de69/vX0/230/p9ffuvde+v4/41/vP9Pfut9e/33/Ei/8Atvfuvde4+n/FP8Pr/re/Z6917/W/r/rAf7z791rr1v8Aiv8Aj/vre/de67/31vrb6fX37r3XX+x/3v8A2HP+t791vr3++549+6117+n++/1rcjge/de69/rA+/de68f98Pp/vvp791vr35/5F/xPv3Wuvf719P6/8j9+6917/eufp791vrx/H+9/X/eh791rr30/33+8+/db69a3++/w5+v9Pfutde/1/r/sffut9e/1if8AD/iPfuvddf8AGvxf37r3XL6D6/7Y/j/Yf1v+ffutddf7z/t/99x791vr3+++v+3/AMPp791rrv6/n/Y/7yP8ffuvddfX/jV/z/sPz7917r3/ACL/AIj37r3Xdv6f7A/1/wAL8WPvXXvt66t/vv8AjfvfW+u/9a/I/wBsL/4e9da66/pb8c/8a/rz731vr3+8cf77/effutde/H+P+P8Avv8AD37rfXuP999b/wCtfn3716117/ffX/jX09+6317n37r2OvH/AGH++/1v8PfuvdevwOOOf9j/ALH378+vde/2P+H/ABWxt791rr3++/5Ffm1vfuvddH/ff1P+x/Pv3W+u/wAf7x/vH/G/fuvdeP8ArHi31/4n+nv3Xuvf1t7917rbl/kmYNcT8MamvWMIdz9w75zjMDMfK0GL2ptsSHy+hSF28EtHZPTz69XvLT2MjKcn3jEYfcJCP+cUK/4VPXCr+8T3E333gobYtUWewWcI4Y1SXNxTGeM9e7Of4adW8+5l6wR697917oCPlL/2TJ8jP/EEdu/++/3D7Gntv/08PkL/AKXVj/2kxdQ994f/AKcB75f+KdvP/dtuetMH31p6+Vbrr37r3Xvfuvde9+691737y691737z6917370691737r3XveuA6917+nvfy691737r3Xvfuvde9+691737r3Xveuvde97z17rv37r3XXv3Xuve/de679+6911/vuffuvdd+/fPr3XXv3Xuve/Hr3Xvfvl17p92vUwUW5tu1lVKsNNSZ3EVNRM99MUEFfTyzStbnTHGhJ/1vaHdIpJtt3GKJS0jwSKB5klCAPzJ6EHKd1b2PNXLN7dyiO1h3C3d2PBUSZGZj8gASet5n3xw6+urr3v3Xuve/de697917r3v3Xuve/de697917r3v3Xuve/de697917r3v3Xuve/de6//9Xf49+691737r3Xvfuvde9+691737r3Xvfuvde9+691737r3Xvfuvde9+691737r3Xvfuvde9+691737r3XvfuvdA53r0J1d8j+vsr1p2xtunz+3siPLTVC6KfNbfyaKRS5zbeV8ck+IzFISdMiArIhaKVJIXkjYi5i5b2nmjbpNt3e31wnKsKB428njah0sPsIIqrBlJBH/tr7nc5+0nNNlzfyPuzWu6RYZTVoZ4z8UNxHUCWJvNTlTR0ZJFVhp2/Nn4Hdo/Dbd2jLJPuzqnOVssWyOzKKk8VHXEKZhg9x0kUk/wDd/c9NEeYpG8NWitJTO4WVIsOOc+R915MvRFdjxdukYiKcCiv50YVOhwOKk+RKlgK9d8fu7feY5M9/9h1WLLY87W0YN5t7tV08vGgYgePbseDKNUZISZVJQuRb/eb8G/19grrJPr3+v/xPNv8Aivv3Xuvf74f8V/2Pv3Xuvf7f/D6ccc8e/da69x/Q/wCP/Ef73791vrv/AA/w+n/Ec+9da66/4qLfX/ePz+Pe+vdet9bH/W/31v6e/db67/r/ALE/Tg/7x+PfutefXrf7z/sf9tYHn3rr3XX++/2H1/Nve+t9e/p/vv8AjdvfvXrXXf8AX/jX9Of9v7117rof4fj6/Tn+vP8Ar+99e69b/ff71/tz7917r31/P+9f7yPfut9e4/r/ALx9fp/vA9+6913/AMa/5F711rrof77/AI3731v59e/2H++P/G/futde/IP++/1vfvl17r3H+P8ArfX+v+39+63178W4/wB9/wAj9+6917/ff42/3j6+/da69/vv999Pfuvde5/4j+v+8+/db69/vuf6n6e/da69z9Pz/vv9vb37r3z69/T/AI19f9hzbj37r3Xv99+Pfut9e4P/ABP+9e/da69/vf0t/X/W49+6913x/W4H0/5Fa3v3Xuuj/vv8P6fn/H37r3Xv95ufre3/ACK/v3W+vfn/AHr37rXXrf77/WHv3Xuvf8j/AN9+Px791vr3+H4/3r/X9+6117/ev99/T+nv3Xvl176fj/fX9+6917j/ABP9P99/r+/de699f+Kf7Yf7f37rfXvr/t/+I5+n+t791rr3NuPx/wAa/wCJ9+6317n/AF/95/2/v3Wuvf6w/wB7/wB5+vv3XuvH/ffX6/7x/X37rfXv96/H5/41791rr305/r/vj/Qe/de69f8A330/3r37r3Xvx/xP++Hv3W+vf7Acf8Rf/e/fuvde/wBt9f8Aff4Wv7917z69f88f8R+f+Re/de67/wCRc8n37rXXX5/p/vv8fx791vr3++v/AMT/AI+/de68f9vx7917r3+P9f8Ab/1v7917r3+98c/8T791rrxFv6/7H37rfXv99/xT37r3Xv8Aif8Abf76/v3Wut1H+VTt0bc+BvRMTRNHU5ek3tuGqZlnQzHNdibsrKKXxzsdCjEvTqCgVHC6wDqJOaHtHAsPIOysEo8hmZuOT48ig54dqrwx5+dT88/32N2O7feZ9ynDgwwPaQL8Jp4NjbK4qOP6viHNSK6TwoLDfck9Yq9e9+690E/fUENV0Z3RS1MST09T1P2LBUQyqHjmhm2fmI5YpEYFXSRGIIPBB9iXkyR4ucOVJY2KyLuVqQRggidCCPmD1H/uxbwXftZ7l2l1CsltLy/uKOrCqsrWkwZSDgggkEeYPWlD7679fJr1737r3Xve+vde9669173vr3Xveuvde9+69173vr3Xfv3Xuuvfuvde9+69173rr3Xvfuvde/5F731vr3v3Wuve9de6979SnXuve/de697317r3v3Xuve9de697317r3v1Ovde9+6917378uvde9+691vbe+MXX2Fde9+691737r3Xvfuvde9+691737r3Xvfuvde9+691737r3Xvfuvde9+691737r3X//1t/j37r3Xvfuvde9+691737r3Xvfuvde9+691737r3Xvfuvde9+691737r3Xvfuvde9+691737r3Xvfuvde9+691737r3SR35sLZvZ+0c7sPsDbmM3Zs/ctE2PzeBy8Hnoq6mZlkS4BSWCop541lhmiZJoJkWSN1dVYIdy2yw3iyuNu3O1WaylFGVuB8wQRQgg5VgQykAggivR7yzzPzBybvu28zcrbtNY79aSa4ZojpdG4H1DKwJV0YFHUlXUqSDqTfzBP5Z+8fipX1/Y3XC5XevQNZVBlyci/d7g66eokpoYMXvIwQQxz4yern8dHk40Eb+mKoEcpQzYhe4HttfcoTNfWeufl9mxJxaImgCzUAAqTRXACscUViFPc37rf3wNg97LW25T5saHbvc+NP7MdsF8FDEyWuokiQKNUtuSWGXiLoGEdVH+2/Nvr/ALb/AAv7jHrNnrv8j+n/ABX8f0966169dD/in+2976914W/oT/vuD/tj7917r31/33+x9+63176fj/b39+6917/e/wDjX+w/r791rrv+n++/3w9+6911/rf8j5/3j37r3Xvx/iP99/xHv3Xuu+SP62/417117rr/AH3++tz731vrw/33/Ix+ffutde/33++5v7917r3+9/8AGv8AD37r3Xvz9fp/sfx+P8Pfuvde/F/rz/jz/vX59+6317/X/wBueefp791rr1/9fn6/4n/jfv3Xuvf630/Pv3Xuvc/7f+tv+J9+6917/iP95/1uPpce/db69/h/sOf8fr/sPfutde/px/r/AOw/4r7917r3+8f7H37r3Xv98P8Aev8Abe/db69f6/T6f7fn37rXXdvxa9vx/tvfuvddc/8AGvpf/W9+x17HXv8AbC3+P+29+6317/ff09+6914c/wCP/FP+R+/da699R9ef+K8f7f37rfXv99z/AL76X9+611630/1v+Nf09+6913/rn/fD6/n8/wCt7117rr88f77/AF/e+t9e/wCKf4fTn37rXXvxf/X/AN5/1/evl17r3++4/p/X3vr3Xvx/vf8AT8f7z791vr30/wCK/wDE+/da69/tj/r/APIvfuvde/qfr/tj/T37rfXvfutde/23/G/9j791vr3+B/3v/ig/417917r3++/31/8AD37r3Xvp+PxwOPz/ALz9Pfuvde/2H+P9P9tf+vv3Wuu/9f8A3wH+2Pv3Xuuv9h/vf+39+63176f77/iPfutde/1v6/76/v3W+vf0/wAf9vx/vf19+8+vde+n++/339Pfuvde5/1/99/t/futde/p/T/fD6/149+6314f71/t/wDX/p7917r3+8fg/wCHH+39+6917j/in+8cce/da69/sf8Aefz/AMUPv3Xuu/8AkZsP9vY8e9de63xfhltsbR+JXxtwWhY5afpTrirrEQRhUyOX2tjcxk1BiJSS2Qr5fWCdf6vqfed3IlqlnyZyxCnA2UT/AJyKJG/mx+3j18zv3gt3O+++fu5ueolH5iv1UmuY4rmSKM5yOxFx5cPLozHsWdQ/1737r3QWd5/8yT7h/wDEWdg/+8ll/Yi5Q/5W3lf/AKWNt/1eToC+6H/TtPcT/pRX/wD2iy9aTnvr118l/Xve+vde9+691737r3Xveuvde97691737r3Xvfuvde9+69173qvXuve99e679+69117917r3vQ69173vh17rv37r3XXv3Xuve9de697317r3v3Xuve/fl17rv37r3XX++HvXW+ve9/l1rr3v3Xuve9cfLr3W9t74x9fYV1737r3Xvfuvde9+691737r3Xvfuvde9+691737r3Xvfuvde9+691737r3Xvfuvdf//X3+Pfuvde9+691737r3Xvfuvde9+691737r3Xvfuvde9+691737r3Xvfuvde9+691737r3Xvfuvde9+691737r3Xvfuvde9+691DyOOx+XoK3FZago8pi8jSz0WQxuRpYK2gr6KpjaGppK2jqUlp6qlqInKvG6sjqSCCD7amhhuYpLe4iWSB1IZWAZWBwQQagg+YIoelFpd3VhdW97Y3MkN7E4dJI2KOjqaqyOpDKykVDAgg5B61hP5in8qTIdYfxvu34z4ety/W6+fJ7u6yo1qcjmthx/tefJ7XV3qa/ObU1u8k8BLVONQFh5KYMafFj3G9q5tj8fe+XYmk2bjJFlngGMipLPH5k5ZBlqqCw7JfdQ++3ac5jbvbr3gv47fm40jtdwbSkV6c0juCAqQ3NKKjikdwcdkpAlooJv/vvr/T/AGPuEuHXSnrx/wAPfutde/5GPr9f8Pfuvde/3k/7f37r3Xv+Nj/eP6e/de69/rf7fke/de69/vN/8frbn/H37r3Xv8fr/wAV/wBh/h791vrs/wC8fX/kQ+nHvXWh11+Pqf8AfW/4p7317r35/wB7/wCJ/wBhf37rfXv99/T/AIr7917r3+P+3/2/19+6117+nPHBP++/Pv3Xuvf7H/eP9b8fT8e/de68P99/rf7x7917r3++/P8Are/db69/vvr/ALf6/n37rXXv99/xX8e/db69/wAT/vX4/r7917r3/E/0/wCR+/da69/iP999T799vW+vfX6f77/Y/wCt791ode/33+P/ABHv3W+u/wCl/wDD/bf7Ajj37rXXX/Ff9v8A763v3W+vfj/ff778+/de69x7917rwt/vv9tz7917r3/FP954v791rr39eP8AePfuvde/xt/xHP8Ah791vr3+P+H4/qffutde/wBh/hb/AIj+o9+63176/wCP/E/7H/W9+6917/ffX/XH9ffutde/wP1/33+39+6917/b/i35/wCI/Hv3Xuvf743/AN99ffuvfb178f7763/P+uPfut9e/wBj/r8/j37rXXv94/2H+29+6913/rfT/H6W/wB8feuvddH/AI3/ALf/AB9769178f77/b+/de68P99/sffut9eH+w/3w/w9+6114c/j/H8f8a49+6917g/77/D/AGP09+63nrrjj37r3Xf1N/8AjV/p/vfv3Xuvc34/4p9ffutdet791vrv6/4/jk/8i+nv3DrXXXJ/4qf9uP8AevfuHXuvH/W/3vn/AHv37rfXv6/j/ffn6fX37rXXv99/xr/be/de69/vv9h9OPr/AF9+6917/b/n/ev95+vv3Xuvfj6/77j37rfUikpKivq6ahpIzNVVtRBSU0IZVaWpqJFihjDOVRS8rgXJAF+T799nTU88VtBNcztpgjQsxzhVFScZwBXHX0Odr4OHbO2tu7bpyGp9v4LEYOBl8mkw4nH09BEV8skstilOLamZv6knn30N2+0WwsLGxU1WGFIx9iKF86ny8z18qm9blJvO8btu8opLdXMsx4cZXZzwAHFvIAegHT77WdFnXvfuvdBb3l/zJPuH/wARb2D/AO8ll/Yi5Q/5W3lf/pY23/V5OgL7of8ATtPcT/pRX/8A2iy9aTnvr318l/Xvfuvdde9de697317r3v3Xuve/de697917r3++/wBsffuvde9669173vr3Xvfuvde9+PXuu/fvXr3Xvfuvdde9de679769117917r3v3Xuve/de697917r3v3Xuu/fuvdde/de697917rv37r3Xvfuvdb2vvjF19hXXvfuvde9+691737r3Xvfuvde9+691737r3Xvfuvde9+691737r3Xvfuvde9+691//9Df49+691737r3Xvfuvde9+691737r3Xvfuvde9+691737r3Xvfuvde9+691737r3Xvfuvde9+690Xv5X7sy+xvjf3Juvb+Rr8PncNsfKz4fK4yY09fjsnMI6WhraacMpikpqmoV7jmwNr/AE9hDn7cLja+TOY7+0meO6jtmKMpoysaBWB8qE16CfPd/c7XybzLuFnM0d3FZyMjLxV9Paw+w0PREvh1/MtwPYxxfXHflVjdqb6cRUWH30TFj9rbtnusUVPl1IjpdtZ6oJ4YlaGpe4UwOUieLPbr3qtd3+n2bmyRIN0Pak+FilPAB/KOQ+uI2PDQSFMVe3HvZZb74Gzc1PHbbwaKk2FimPkD5RyH0J0MfhKkhercfeQXWQPXvfuvde9+691737r3VAn8xX+U7S7v/jneHxZwNPQbrbzZPeXT+KggpMduZz4fPl9g0cSwUuMzukSS1OOFoa5iWpwlR+3UY7e43tKH8ffeUrbv+KS2UcfVoFAweJMXn/oeaIeoP3UPvwTbF+7fbj3p3NpdkFI7TdJCWktxnTFesatJD8Kxz5eEUEuqPvi1o6qmqKOpqKOrp5qSrpJ5aWqpKmKSCppqmCRop6eeCVUlhnhlUqysoZWBBFx7xvoRUHj11+hmiuIYp4JVeB1DKykFWUioZSKggihBBII4dYOP999f9t9PfunOvf0/p791rr31/wCR/T37r3Xh/j791vr31/3j634/31/fuHXuvf73/vfPv3Wuvf4e/de699Rb/Yf7H/e/fut9dH37r3Xf+8H/AIr/ALc+/de69f8A4p+fp/t/qPfutde/pb6/8Vt/xX377eHXuvfj/fc8f4e/db69z+P+RW/Pv3WuvD/X+tv99/j7917r3/Ire/db69/vv+Nf19+6117/AGP9P99b/D37rfXv99/vA9+6117/AIn/AH1/9f37r3Xf/Ff95+n+v9ffuvddf77+nv3Xuvf76/8AgP8AX59+6317/kfFv8P979+69178W/x/33+29+69163+++g/23Hv3WuPXvz9T+P9f6f4fX37r3XuP8B7917r3+w/17fj/inv359e69/vP+39+6314fX+n++/Pv3Wj17/AHn/AG/+2+nPv3XuvW5/H+wP0/p/vXv3XvLrw/339f8Afc+/Hr3Xv94/2Pv3Xuvf8Rz/AL1/tvfuvde/2x/29/x791vrx5/3j/evfutde/2P++/1/fuvdeH/ACL/AIp7917r34t/r/1/3r/X9+6916x+n/Irf71798+vfPrv/evx9Prx/r3966911/vv98L+99e69/r/AO8/7xb/AG/v3W+vf7H/AB/4r/t/futde/3r+v4/pxf+nvXXuvDn/e+f+K+99b68Af8Ae/fuvV69cj/Y/wBLW/2/v3Xuu+Lf0/2/P+9ce9da66/P9f8Aev8Ae/6e99e69/sf99/T/b+/de69/sP94/P9f8Pfut9eH/Ef76/9Pfuvde/4gn6f0/4p791rr3+v/vr+/db69/vv+Nf61vfutdev/vv8ffuvdD58VtpHfXyY6A2jo8kOf7j65oa4EMwXGNuzFSZWYok1O7rBjY5pCFdGYLYMCb+zjl2zXceYNjsH+Ce8hQ+dA8iqTxHAH1H29Rj71b6OWvZ/3Q37VSS12C/dPKsgtpBEKkMBqkKrUggVqQeHW/F76A9fMX1737r3XvfuvdAb8n5pqb41fIeop5ZIKiDo3tqaCeGRopoZotg7geKWKVCrxyRuoKsCCCLj2MfbtEk9wORY5EDRtvNkCCKgg3MQIIOCCOI6iP7wE81t7D+9lzbTPHcR8o7wyOpKsrLt1wVZWFCrKQCCCCCKjrS799bOvlR697917r3v329e6979+fXuve/de69718+vde97691737r3Xvevs691737r3Xve+vde9+691737r3XvfvTr3Xfv3Xuuvfuvde9669173s9e697917r3v3Xuve/de697917r3v3Xuve9de697317r3v3r17rexp54aqCGpp5FlgqIo54JVvpkhmRZI5FuAdLowI/1/fGR0aN2jcUdSQR6EcevsHjkSaOOaJtUbKCD6gioP5jrL7r1fr3v3Xuve/de697917r3v3Xuve/de697917r3v3Xuve/de697917r3v3Xuv/9Hf49+691737r3Xvfuvde9+691737r3Xvfuvde9+691737r3Xvfuvde9+691737r3Xvfuvde9+690SH+Y1lExfw37gYtH5a6LZmMp45NX7r13YG1YplTSQfLHReWRbm105v9DGHvJMIfbnmHI1P4KivnW4ir+emp/LqMfeO4+m9t+ZWFNTLEgr/AE54lP7ASfy61U+T/wAR9f6Hj6e8EusBMdWgfDv+Y3u3pMYzr3ts5LfHVaGGkx2S8jVW7di0wCxxrj5KiQfxvb1MosaGVxLBHb7eQKgp5Ju9uveLcOWBBtG/a7rYRQK1aywDy01+OMf77JBUfAwA0NPPtx703/LfgbNzIXutjBCrJ8U0A4Clf7SMfwnuUfASAEOxDsve20uxdtYveOx9wY3c+2c1AKjG5jFVAqKWdLlZI24WWmqqeQFJoJVSaGRSkiqwIGX+2bpt+82UG47XdpPYyCquhqD6j1BBwykBlNQQCKdZh7duVhu9lBuO2XaT2Uq1V0NQR/kI4EGhBwQCOlT7X9Leve/de697917qon+YX/LC2x8mafKdrdQwYzaPfUMBqK+FylBt3tDwpTxR024JB+zi9yRU0GmmyQULMbR1d00TQQz7i+1kHMQm3nYUWLfeLpgJP9pOEkpwbCucPSusZ2/dW++TvPs9LZck8+SzX3tkzaUIq8+3VLEtAOMluWNZICaqKvBRtUcmp1u3aG6Ng7lzOzt64DLbW3Tt6ukx2bwGcop8flMbWxBWaGqpahEkQtG6ujW0yRsrqSrAnFK5triznmtbqB47mNirIwKspHEEGhB+3ruBsW+7NzPtG37/AMvbpBe7LdxiSGaFw8ciHzVlJBzUEcVYFSAQQE5/r/7Hke2ejXr3+H9bf8U/x9+6317/AA/3r/ivPv3Xuvf77/jQv7917r3++I9+6917/fW/3u/N7+/de69/vv8AjR9+6117/eP+J9+691788/T/AGP0/wAP9f37rfXv9v791rr1v6/0/wB7HHv3W+uxf8/63/GuR711rrr/AHwvf/G304976316/wDsP+Kcf7z791rrx/239ef9v791vr1/9vx/T/fX9+69/g69/vv8Pp791rr3+t/xT/YH/be/de69/r/778e/de68f99/X6f7D37r3Xv97Hv3XvLr3+v/AE/4px791vrx/wCI/wB9+ffh1ode/wB4+v1Hv3Xuvfn/AG/P++J9+6317/H/AH3+9fm3v3XuvfT+v5+v+9/7z791rr344/w/33+Hv3XuvfT/AH3P+3t791vr3/FP6/X/AGPv3Wuvf4Xv/j/xX37r3Xvfut9e+t7f8b/2H+x9+6117/jX/EcD+vv3W+vcf1/4pb/efz7917r3+t/tv+N/4+/da69/xv8Ax+v+8+/de69+P99+eP8Aeffuvdd/6/4v/wAUt+fr7917rof7zf37rfXvr/r/AI5/4379/g6117/iv++/2Pv3Xuvfj/kX9Pz/ALf37r3XfP0H+8f4j3r59e66/wCJ/wCK2976917/AH39OPfuvdev/Ucf8a9+6317/kRt+ffuvdd34P8Axv8A31/futddf69v+I/2w9+6317/AH3+8cc+/da69/sfp/xP9R9Pfut9d/0/4m3+v/sR791rrr/e/wDff71f37rfXv8AjXv3Wuvf7D8f8T7917rvm34/3v8A4r/vj7917rr/AH3/ABP+B9+691Yx/Kg2eu7vnX0z50L0W2BvLd9WF4ZWwmy8+2KcFo5FsufqKQsDYlLgEGx9j/2utI73nzl+OQHQkjyY9Y4ndf8AjarX/IesT/vu782w/dq9wfDNLi8+ltV9P1ruDxBxH+grLT50JBFR1uje82uvnt697917r3v3XugB+VtTBSfGD5FS1D+ON+j+06ZW0u1563ZGbo6ZLIrEeSpnRb/QXuSACfY29tEaT3F5DVBU/vizP5LcRk/sAPUNfeMljh+7974vK1FPKG8L5nLbfcKox6sQPQcTjrTH99Z+PXytde96/Lr3Xve+vde9+6917370691737r3Xvfuvde9+z17rv37r3Xvfuvdde9de697917r3vfXuve/de697969e697117r3v1Ovdd+99e697917rr37r3Xveuvde9769173759e697917r3v3Xuve/de63mdr/APHs7d/7UWI/919P7423/wDude/81X/48evr52j/AJJO1/8APPH/AMcXp99pOjHr3v3Xuve/de697917r3v3Xuve/de697917r3v3Xuve/de697917r3v3Xuv//S3+Pfuvde9+691737r3Xvfuvde9+691737r3Xvfuvde9+691737r3Xvfuvde9+691737r3XvfuvdVvfzU8o2P+J+QpA7qM3v7ZmLYKiMJFhlr81odm9USBsQG1L6tShfoT7hn33nMXIckdaeLeQr+zU/5fBXH+DqG/fefwvb28jr/AGtzAv7H1/8APnWst9P6D6f77/D3hT1g111/yL/X/Bvb6e/de6Mn8b/lP2j8ZNznMbIyX3u3shPE+59jZWadtubiiQKhlkp0a+Oy8UK6Ya2ECaMAK3kiLRsMuTued95Jvvqdrn1WjkeLCxJjkHzH4XA+F17hwNVqpHHJHP8AvvI16Z9ul8SwcgyQMT4cnlX+i9MBwK8AQwx1sw/Gz5V9XfJ3bJy2y6/+H7kx0ET7n2LlZ4F3Ft+RiiNMYkKjJ4aSZwsNdCvickK4jlvGuanJfPmx872Rn22XReoP1YHI8SP5/wBJCeDrg8DpaqjN7kznvYud7H6nap9N2gHiwMR4kZPqPxKTwcdp4YNQDL+xt0M+ve/de697917qvj5z/wAvrrb5jbabJR/ZbL7nwtE0W1ew4KS6VsaGNo8DvSClVZ83gnWMpDJdqnHs5eElTJDNG3Pvtzt/OMBuYNMG/IvZLTD0pRJqAlloKKwqycRqWqHKf7tv3pebvYLd1s38Tcfb64krc2JbKE1rNaM3bDMK1ZcRzgBZKEJImnz3H0z2T0Hv7Ndadq7ZrNr7rwkg8tNUaJ6Ovo5gXpMthslAXo8viK6P1RVELsh5VtLq6LiBuu07hsl/Ptu6WrQ3sZ7lNPyIIqGUjIYEgjgeu9HIPuDyj7ncsbfzfyVvEd7sdyMMtQ6MMNFLG1HilQ4ZHAPAiqlWIXf63Jv/AL7n+vsu6GfXh/sP99Yfn37rfXv99f8AP+v9fr791rr3H+++v+9+/de69b/bfT+n+P8AsL+/de69/wAi5/2H1/23v3XuvD/W/wB49+6317gD/eP+N88+/da69/xQ3/5F791vr3/Ijb8+/da69z/rf7D/AIoP8ffut9e/re/+P4/3sX59+6917/ff7x/xF/fuvdesfp/sP9j791rr3++/PFvzwOPfuvde/wB7/wB4/wAB7917r31/3j8f7D/be/db69/h/vh/h711rr3/ABPIJ/2P9fe+vde/5H9Rf/jf09+6313b/eP9j/h9P8feuvfZ11z/ALf/AIp7317r1v8AfD/A/wCv791rr3+P+N/96/2319+6313f/jX+H/Ij711rrr+v5/3n/W+v1976917/AH34/p/t/fut9e/29vz7917r3+x/339f949+/Lr3Xvr/ALc/48f7z7917rxJ/wCJt791rr3++/x+nPv3W+vX+v8Ar/7f37rXXv8Aff7z7917r3+v/vv9cD8+/de66/4n37rfXf8Avv8AH/ith7917r31/wBh/vHv3Xuuvfuvdd/8i/4r/re/da69/h/X/X49+6314f71/vvz9b+/da69/vv9f/iPfuvde/P/ABv6fT/H37r3l17+v+9/1/2F/fut9eH++/17f8Tb37rXXv6f8V/P1+vPv3r17r3++5/3359+6317/ff4c+/da69/r/7wef8AW+v9Pfut9e4P/G/96H+HPv3Xuvf763+Hv3XuvD8f778+/de68f8Aff8AFP8Abe/DrXXv99x/re/db68ef9h/vv8AH37rXXv95/Pv3Xurwf5E+zlynyI7W3vNF5Y9o9SHDU7liFp8hu/dWFkhmVVWxkOP21Vxi7ABZG9JNis1exdoJuar+6ZKrDZNQ+jPJGAfzUOOucf95Vv7WXtTyTy5G9Gv998Vh/ElrbTAj7NdxG3DioyOB2nfeV/XFnr3v3Xuve/de6LN8zaiKm+KPyCkmcRo3Ve7adWIJvLV4yWlp0soJvLPMq/0F+ePcg+1CNJ7l8jKgqf3nAfyWQE/sAJ6gn7z8scP3dfe15Wop5Z3Bfza3dVH5sQPz604vfVzr5a+ve9de697917r3vfXuve/db69791rr3++Hv3Xuve/de697917r3v3Xuve/de697117r3vfXuve/eXXuve/de697917rv37r3Xvfuvdde/de697917r3vXXuve/de697317r3v3Xuve/de697917rea2x/x7W3v+1Hif8A3Ap/fG2//wBzr3/mq/8Ax49fXztH/JJ2v/nnj/44vT57SdGPXvfuvde9+691737r3Xvfuvde9+691737r3Xvfuvde9+691737r3Xvfuvdf/T3+Pfuvde9+691737r3Xvfuvde9+691737r3Xvfuvde9+691737r3Xvfuvde9+691737r3XvfuvdVNfzf8oIOguvMMLCTI9u4/IavOEYw4nZ274XjNPa80TS5aNi17IyrwSwIgL7w04XlTZ7b8T7grcfJIZQcefxjPlj16gD7xU2jk/aYAfj3JDx4hYZ8U8xVgfkQOtdn/D/A/wC+HN/eIHWGvXv97+n+B/3j6+/de9Ovc3/x+vP/ABX/AA9+690ptnb03X19uTF7w2Tn8ltnc2EqBVY3MYmpemqqaSxV1JAaOemnjJSaGVXhmjYo6sjEFbt+43203lvuG23bwXsTVV0NCD/lBGCDUMCQQQSOjDa913HZb6DctqvHgvozVXU0I+R8iDwKkFSMEEdbEHw7/mO7T7n/AIZ172++M2P2k/gosZltYo9p77qWtHEtG8zFMBuKpawNFK/gqJCPtn1OKaPLz2795LDmPwNo5jaO13w0VXrSKc8BSv8AZyH+AnSx+A1IQZj+3HvNt3NPg7Rv+i13/AU1pFOf6BPwSH/fZNCfgJrpW0X3OfU5de9+691737r3RWPlf8Qupfl7sF9n9i440ebx0dTLsvf2Kgp/70bMyc4QmagnmS1biaySFBW0EpENVGosY5kiniCHOHJe0c5WH01+ui8QHwplA1xk/wDHkJ+JCQGHAqwDCavZD34559h+Z137lO78TbZSou7KRm+nu4xXDqD2SoCfBnUa42PB42eN9N/5SfFHtn4ldhT7F7NxQNJVtUVG0t541JpNr71xMLRhshhquSNGWppvOi1dHKFqaSRwHUo0ckmG3MvLG7cqbi23btBRslHFTHIv8SMQKjhUGjKcMAeu/Psx73cj++XK0XMvJ99+ugVbq1kIFxaSmvZKoJ7WoTHKtY5VBKnUHVS0A25/2H+t9P8AifYe6l/r3+P++vb37r3Xv6f8V/3r8+/db67+n++v/vf0tb3rrXXX+++v+xtx731vr31/2P8AW/8Avr+/de69/tx/r/7f+n9ffutde/339f8Ab2Nx7917r3H9T7917rs/0I5t/vvx799nXvmOuv8Aifpb8/7D37r3Xv8AD+n4/wB9/Q+/de69a/0H/Gv99b37r3Xv9j/tvz/vX09+/LrfXv8Aff77jn37r3Xv8Lf8V+nv3Wuuvp/sffut9d2Nv94/w4v+ffuvdeH+v/xoj839+61+XXv+Kf7f/A+/db68f99/vub/AE9+6112B/vj/sfeuvddfTk/77/bg+99e69/sf6f8j+vv3Xuvf4f776c+/de69z/AL7/AH3Nvfuvde/43+OPfuvddf8AI/8Aff1+vv3W+u/z/X+v4/5F791rr30/33+9/T/ivv3W+vcf8Uv/AMa59+6917/ff7H/AA/IHv3Wuvf77/e/9fj37rfXvx/tuOP6X/17e/da69/sfx/vPA9+6917/kf/ABT37rfXv9t+OP8Aivv3WuvW+lv9j/h/vf8AX37rfXvr/vif9e3v3Wuvf8R/yL6e/db69/tv99x791rr3+++nP8AvHv3Xuuz/wAQPz9Pzb37r3XX+8f1P++t791vr31/2P8Agbe/de69/sLf77/X/N/futde/wB9/wAR9b/6/v3W+vf7x/vv8ffutde/3v6fj37rfXj/ALD/AH3+t/S/v3Xuvc/T/kX++Pv2OPWuvcf0t/vv+Ke/db68b/73/vf+8e/de69/vXB5/wB49+6917/jf+8W/rx791rr34/3nn83/wAOffuvdbP/APId2Q2N6a7x7EeJ0O7uyMFtKOR1VRNT7D23/FVeI/5x40n7AlXVymtWA5De8m/YOydNs5h3I/2cs8cQ+2JGY/8AV4f6q9cbP7zHmNbvn/235UWQH6DaJrkgeTXtx4dD5AlbJTTjQgnBXq9/3P3XNDr3v3Xuve/de6KL886xaH4gd8zOjOH2X9mFUgENkMvi6BH540xvUhj+bD3J/svEZvdLkpAaEXgb/eUZv50p1jj97y6W0+7R7zSspIOyypj1lZIwfsBcE/Idagfvqd18wfXvfuvde9+691737rfXvfutde9669173vr3Xveuvde97691737r3Xfv3Xuuvfuvde9+691737r3Xvfuvde9+691737PXuve/efXuve/V631737HWuve/de697917r3v3Xuve/de697117r3vfXut5na/wDx7W3f+1FiP/dfT++Nt/8A7nXv/NV/+PHr6+dn/wCSTtf/ADzx/wDHF6ffaTox697917r3v3Xuve/de697917r3v3Xuve/de697917r3v3Xuve/de697917r//1N/j37r3Xvfuvde9+691737r3Xvfuvde9+691737r3Xvfuvde9+691737r3Xvfuvde9+691737r3VKv85TJiLbfQuH1AGvzfYGTCFCS38JoNp0pYSWsgT+NW0/VtVx9PeNP3jZtNpynb/wAUlw3+8rCP+f8ArGn7yNyF23lWz1ZknmelP4FjWtfl4gx51+XVD35t/sR9fr/sP8feLPWJnXv9t/r/AO3/ADx+Pfuvde/px/gP9f8A3rj37r2evfTj+t7fn/H/AG9/fuvde/x/H++/1vfuvdW4/Dv+Zbn+uWxfXXftXk917CUQ0OI3xaXJbq2lGNMUMWWBZqrcm36dRyfXX00YPj86hIRP/t3703eymHaObJHuNpFFSbLSwjgNXnJGPzkUfDrFE6yL9uPe+62rwNl5wkefbAAqXGWliHACTzkQfxZkX+ngC/8A25uTAbvwWL3PtbMY7cG3s3SR1+JzOJqoq3H5CklvompqmBnjdbgqwvdWBVgGBAyzsr203G1gvrC5SazlXUjoQVYHzBH+oHBz1ltaXdrf20F7ZXCS2kqhkdCGVlPAgjBHT37VdKOve/de6CDvHonrD5F9fZbrPtjbcG4dt5RfLC4Y02XwWUiVhR53b2UjBqMVmaB2JjkS6OpaKVJIXkicj5g5d2nmfbpNs3e28SA5UjDxt5PG34WH5gjtYMpKkee2/uXzl7T802POHJG7tabvCaEfFFNGT3wzxntkicYKnINHRkkVXXTv+bnwK7P+G27C2RSp3f1LnK2WLZnZVFRPHSz3HlTBbpgiM0eA3NBETaNn8NaiNLTswWWOHDjnTkbdeTL0R3I8XbZG/SnAoreelhnRIBxUnNCVLAEjvh93T7zfJvv/ALGBaMlhzxbRg3e3u4LDyM1sTQz25NO4DXESElAJRpCID/ev9t/t/wAfT2Cesl+vf1/4m/8Avvx7917r3/G/+I/23v3Xuvf4fX37rXXf+++lvx+fz+Peuvddc/778fn/AF/x731vr3+x/wBvY/7yffutdePH4/33+w9+69163v3Xuvf77/A+/de69b/b3/5Ff37r3Xvp/X8/7z+f6e/de69b/X/p9L+/db69/h/h/rE/Xi3Pv3XuvfX8/T/ff14966117/ff7xx/jc+99e69yP8Aev8Ajfv3XuvW/wCRfm34/wB79+6917/ef98f+I9+6911791vrv8A2H0t/wAbP49+6917/fX/AN99Offutde4/wBf+v59+6917/ff7D/e7e/de68L/X/e7/778e/dePXv99/tuPfuvde/3r/W/r791vr3+w/5Eeffuvde/wB9/wAU9+6912P+I5/5H/sPfutddf717917r39P+Iv/AMT/AK/v3Xuvfn+o/wB9b/b+/de69Y+/dbr17/b/AO++nv3Wuvf73/xUf7zce/db699Pr/h/vvr7917rr/Y/77/effuvdd/77/H/AF/9e/v3Wuvfk/7b37r3Xv8AW+nF/wDjf59+69176f0/3v8A3v37r3Xv6c3/AN9/sffvXr3Xvr/vJ/w/3oe/de69/j+B/t/r791vr3+v/X/A/wC9fj37rXXv8bj/AHv/AHw59+69142/1+eD+D/xT37rfXh/vf5/x9+6117+g4/2/wDxv37r3Xuf8b/77/be/db69f6/7zz/AI/4e/de69/yL+nv3Xuuv9t/vfv3Xuuz/vvp/j/xPv3Xut0j+VJsMbE+DXT3lhaHIbyG59+5HULeU7i3Lkzh5kGprJJtmkobf1+thf3mX7QWC2XIu2yaSJLiSWVq+pcop+wxoh6+ez77fMx5l+8jz7ocNa7f9PZJ8vAt4/FB+YuGm/wdWLe5O6xP697917r3v3XuiLfzKsk+N+Ffc7w1C089ZHsXGxahGxmSu7J2fBW06LIrAtLjWmuQNSqCwIIBEyfd/t1uPdzlJXTUim4c8cFbWcqcejhfkeBqD1iJ9/DcJtt+6l7rS284jnkjsIhgHUs252UcqgMCKtE0gqBUCrKQwBGpl76c9fNh1737r3XvevPr3Xve+vde9+691737r3Xvfuvdd+/fPr3XXv3Xuve/de697917r3vXXuve9/Lr3Xvfv8HXuve/de697917r3v3Xuve/de697917r3v3Xuu/fuvdde/de6979+XXuve/de697917r3v3Xut5TZ88NVtLa9VTyCWCp27hJ4JQCBJDNjKaSOQBgGAdGB5APvjfuaNHuO4RuKOs7gj0IYg9fXrsUsc+ybNPE2qJ7WJlPqDGpB/MdKL2i6Neve/de697917r3v3Xuve/de697917r3v3Xuve/de697917r3v3Xuve/de6//1d/j37r3Xvfuvde9+691737r3Xvfuvde9+691737r3Xvfuvde9+691737r3Xvfuvde9+691737r3VCX84/KPLvTo7C6pNGP2vvHKKhkvErZjLYWkZkjBukjjBrqa3qCqPx7xS+8XOW3Tli1qaJBK3y73QcPXs/PHp1ih95KbVfcp29T2w3Df700Q/wCfP8Hp1TDf8f4cX/2H+v8An3jh1jN14/U/7Dj/AFv6f09+616dd/77+v8At/fuvdeFv99+eb39+68euv8AW/H++/p/Qe/de/Lr3+P9BY8H8H6/4+/de6Nr8XfmL2j8Xs6Dgal9x7AyFUsu4uvMtVzjD1hYok2Sw0wEzbfz/iUAVMSMkulRPHMqIqj7kf3E3zke6rZv421O1ZLdydDerIc+HJT8QGaDWrAACReQvcrfORboLbuZ9mc1kt2J0n1aM58OT5gEN+NWoCNl/oP5G9XfI7ace6Ous2s88EcAz+2Mh4qbc216yVb/AGmYxyySWQsCIqmFpaWfSfHI1mAzU5T5y2LnKwF7s9zV1A8SJqCWInyda8PRhVW8iaGmbfKnOOxc57cm47LdasDXG1BJEx/C61NPkwJVuKsR0O/sVdCnr3v3XuknvnYuzuy9p5zYu/8AbmJ3btHclE+PzWAzVIlZQV1M5DrqR/XDU08yLLBPGyT08yJLE6SIrBFuO22G72Vxt25WqTWUq0ZGFQfQjzDA5VgQysAykEA9HnLfMu/8n75t3MvK+7z2O+2kgeKaFirowxxGCrAlXRgUdCyOrKxB1KP5g38s/d/xVr8h2T1suU3p0DW1Yb+ISKKvcHXE1VLFFT4ndxhSP7rETVEwjo8oiBGOmKoEcxjaoxC9wPba+5Qla+stU/L7NQPxaIk4WWgAycK4AVjQEKxAPcz7rX3wNh967W15R5uaHb/dCOP4B2wX4UEtLa1J0yhRqltySRl4tcYYRVSf7Dn/AH3+t7jDrNvr3++/4pf/AG3v3Xuvf7C3+v7917rx/wB5/wBtbn/jfv3Xuvf77j6/763v3Wvt69/vubf7c/19+6317/WvYf7bj/bfn37rX+Hr3+PPP++P9Pfut9e5/wBf/fD/AA9+6917/iOfr/vXv3Xuvf8AEf8AEf19+6917+v1/wB5+vv3Wuvf6/8AvHv3W+urf6w/2/v3Xuu/z/vv979+6917/ff1/wCRH37r3Xvrf+p/3j6c+/da68f8P99/rfW309+6917j/e/r/wAaHv3Xuvfj/W/331/r791vrr/ff776+/de67/x/wB74/331966113/ALD6/wBfp/vfvf59e+XXX9P9f/fX/Hv3XuvfX/ff0+n+39+63176/wCt/t7c/X37/D1rr3++/P5/41791vr3+P8AxHv3Xvl17/ff77/W9+6117j/AIr791vrr37r3Xf+9/4+/da69/h/vv688e/de69/sPp/vv8Ae/fut9e/31v9j/rW/Pv3Wuvfj/X+n++HvXXuu+Sf6/4f776e99e66/33+v8A74H37rfXv99/r+/da69+Rf8A3r8C9/8AY+/de69/xT6/77/H37rfXvz7917r3++/4n/X9+6917/eP9j+P+K+/de69/yMW/1/futde/43x/xv37r3XuPp/vv6fkfn37r3Xv8AfX/1/wDY/Tj37r3Xv99/rf48/wBffuvde/31v8f979+6913x+Pr/AIe9de+3ro/8a4+nFv6e99e69/xo8/8AEfn37r3UikpKmuqqaho4XqKytqIaSlp4xqknqKmRYYIYx+ZJZHCgf1Pv3Hh01PPFbQzXNxIEgjQszHgFUVJPyABPX0FepdjU/WPVnW3W9KI/t9g7D2js2Jov83INtYCgw5lB0oXMzUZcsQCxYk8n30E2LbztOy7RtZpqt7aKM04EoiqT+ZBNfOtevls555kl5x515u5tmJ8Xc9zuro14j6iZ5afKmqlOApQY6EH2a9BXr3v3Xuve/de6rh/mr5D7P4fbnptUC/xbeOxcfaU2kfx5tMrophrTVOP4ZqIs37Yc24uJ6+7ZB43urtklD+la3LY+cRTPy7/lmn2HB7+8RvBbfdc5thLKPqL/AG6PJyaXcctFyKt+lWme0MaYqNWf30j6+dbr3vXXuve/de697317r3vXXuve9nr3Xvfuvde9++3r3Xuffuvde9669137317rr3r8+vde97691737r3Xveuvde97/AC69173rr3Xve+vde96p17r3vfXuve/Z4de697117rv3vr3XXv3Xuve/de69/vv+J9+691u/9Zf8y36+/wDDI2p/7oaD3x43/wD5Lu9f89c3/Vxuvrn5O/5VHlb/AKV1t/1ZTpb+ynoR9e9+691737r3Xvfuvde9+691737r3Xvfuvde9+691737r3Xvfuvde9+691//1t/j37r3Xvfuvde9+691737r3Xvfuvde9+691737r3Xvfuvde9+691737r3Xvfuvde9+691737r3Wub/ADecpHU/IrZGMjaNhi+n8LJMV1eSOqr94b1kaGS502WlhhcW/EnP+GHX3g5g/OO2wqQdG3JX1BaaY0P5UP59YbfeKuNfN20WwApHtyn51eaaoP5KCPt6qm/x/wB9+Of8fcEdY/8AXuP+Rck/1P8Aj7917PXr/g8/635/2/09+69Tz69zf/iBwf8Ab/4+/de68f8AW/1/x9R/r/n37rw69+foP6/T834/x9+6913/AMT9P6/7Dj/H37r3S9617P351Du3Hb3653JkNsbjxj/tVtC6GKpp2ZWmx+Toplkosri6kovlp6iOSGSwupIBBrs297ry/uEO6bPevBepwZfMeasDVWU4qrAqfMdHGxb/ALvy1uEO67LevBeJ5jgw81dTh1PmrAjz4gHrY7+H/wDMD2J8iIMfsvehx+xO4BFHCuIlqBFt/ekypaSp2hVVUhkWukKl3xczNUopvE9QqyMmY3t57t7XzesO2bnoteYqAaa0jmPrEScN5+ExLU+EuAxXNL26929p5zSLbtw0WnMdKeGT2TEcTCTknzMZ7l8i4BbqxL3MPUv9e9+691Er6ChytDW4vKUVJksZkqSpoMjjq+mhrKGvoayF6eroq2kqEkp6qkqqeRkkjdWR0YqwIJHtuWKKeKWCeJXgdSrKwBVlIoVYHBBGCDgjB6ftbq5srm3vbK4eG8hdXjkRijo6EMroykMrKwBVgQQQCCCOtYf+Yr/KjyPWZzvd/wAZcNW5jrpfuMrvHq+hSpyOa2JENMtVl9qRAT1uZ2hENctRTktU4tAXHkpQxpsWfcb2pm2Xx975chaTZxVpIhVngHmw4l4hxJy0Yy1VBYdkPuoffctOcP3b7c+8O4R2/Nh0x2u4uVjivTwWK5PakV0cKj0Edwe06JiBNRJ+f9j/ALD/AG/uEPLrpX169/r/AL6w/wBuffut9e+v/I/97v791rr3+8/09+6317i39eOfx/yP37rXXv8AfH/D6f7b37rfXv8Aif8AfXP+wPv3Xuvf6wt/xT/H/X9+6913/T/bD6f7C/v3Wuuh/t/8P97v791vr3/E+/da66/33+39+6313b/iv+H+P+8+/da69+P99fn37rfXv+K/70Lf4+/da69/t/8AYfkf6449+6313/rfn+n++/r791rrr/er2/334Pv3W+u7/wCt9P8AjZ+n59+6111+P+N8+/db69+f99/sDx7917rw+vP/ACP/AB9+6114n6/7H8/6xt7117r3+2/p/vf1/wBb3vr3Xv8Aff7z791vr34t9Lf77/W9+6117/in+9+/de699P6f0/2/v3XuvfX+lh/S3+x9+6317/ff63+B/wAPfutde+t/x/T+nv3Xuvfnn/ef99/X6+/fl1vrr/iPfutdcv8Aff0/H+t+be9de64/X3vrfXIW/p9Qf9f/AH3Hv3WuuuPr9B+f9j+Pfv8AD17r3/Gv6e/de69f/iP959+6914cX/1v+Ne/db69+RYf8j9+6917/ff77/b+/da69/vvz+P+K+/db69/xv8Ap/vr+/da66/w/wB99Pfut9d/77+n/Ivfuvde/wB99bce/de69/xH+P8Avvx791rr3/FPz+R/xN/fut9d3/B5/wBj/t/wePevs6111/vv+J/2J976911/xH9ffut9G6+BnW57X+Yfx82fJTmqoj2Lhtz5anKO0c+F2L5d75inqCgulPV4/b8kLNdSPJwQbexRyTtv735t5esDGHja6QsvrHGfEkGM/ArdQV95nm7+pHsJ7pb+koS4/dMtvE1RUTXlLSJlrxZXnVgM8MgivW9L7zx6+bHr3v3Xuve/de697917qqD+cNl/sfjNtHFoyeXN9x7dikjeORmNFQbT3vXTSRSLaOORKyOnHqN2VzYHkjJf7q9r43uHudwwNIdqlIofxNNbqAfMgqW4eYGfI85f7zzdXsfu/cv7fGVre80WqMCCT4cdpfTEqeAIkjiGa1UsAPMa1HvoN1wP697917rv37r3XXv3Xuve/de697917r3v3Xuve/de699ffuPXuve/de697917r3vR69173unXuve/de697117r34/33/Ee99b69791rrv37r3XXv3Xuve/de697117r3vfXuve/de69798+vde9+691737r3W7/1n/wAy36+/8Mjan/uhoPfHjf8A/ku71/z1zf8AVxuvrn5O/wCVR5W/6Vtt/wBWU6W/sp6EfXvfuvde9+691737r3Xvfuvde9+691737r3Xvfuvde9+691737r3Xvfuvdf/19/j37r3Xvfuvde9+691737r3Xvfuvde9+691737r3Xvfuvde9+691737r3Xvfuvde9+691737r3WsR/NJyZr/lvuKlZpGGE2bsnGKHVFRBLif4zaEoSzR6suSS1m1lh9AD7wi98pzL7gX0dT+lbwL+1NePl3+fnXy6wf9+5/F9wJo8/p2kK/tDPj5d3n518uq6/+N8f6/8AxI9xB1C3Xv8AePyP8P6/T/D37rfXf9bfX8/T/fc+/da9K9dC1vx9Px/X/Ycn37r3n17nm3/Iv96+lvfuvenXhe3+Pv3Xv8HXf+H0/wAPfuvdeN+Pz/sP9t/T+vv3XussE81LPDU000sFRTyxz09RBI8U0E0TLJDNDJGQ8csbqGVlIIIuPdlZkZXRiHBqCMEEcCD69XR5InSSJysikEEEggg1BBGQQeB8urpPhz/M5q8QcX1r8k66fIYsmnoMF2uyvNX41TaKGl3zFGry5Ki+gGTjBqIrXqElDNNHkj7de9slr4Gy85ys9vhUuuLL5ATji6/8MHcPxhqllyd9t/fJo/A2TnaWseFju/MeQE4HEf8ADRkfjBy4vVx+Rx+XoKPK4muo8njMjSwVuPyOPqYK2gr6KpjWamq6Ospnlp6qlqIXDpIjMjqQQSD7ylhmhuIori3lWSB1DKykMrKRUFSKggjIIwR1lLFLFPHHNDIrwuoKspBBByCCMEEZBGD1M9udOde9+691QR/MV/lO0u9P473j8WsFTY/d5FRld6dQ4yKCjxu6X9MlXmtiU4aClxe4SoeSoxqgQ5BiWpwlT+1U48e4vtIJfH33lK2Aly0tsooD6tAP4vMxD4v9DGqiN0++6h9+Cbl/92+3HvRuTy7CNMdpukhZpLYcFivGy0kHBUuDVoBiUtD3w60FZR1ePrKrH5ClqaGuoqmajraKrgkpqukq6aVoamlqqaZUmp6mnmRkdHUMjgggEe8biCpKkUYevl11/gnguoILq1mSS2kQMjqQysrCqsrCoZWBBBBIINRjqP8A77jj/D8+9dO9eP1/2Pv3W+vf4/8AEf74e/da69/vuPfut9e+v+t/t+T/ALb37rXXv99/sf8AY/0v7917r3/G/qT/AL78e/db69+P+J/33+t7917r3+2P/G/6f63v3Xuvf776/wC+v7917rvi3/Ff9t9P68e9da66/wCKf4D/AHv3vrfXvrf/AH1vfuvde/2/1/Hv3Wuvf7H/AH34/wAPfut9e+n+t/vf/Ivfutdevf8A2A/P9fr791vr3+8/7H/Y/T37rXXvz+f9h/Q/n/Xt795db69+P999Px/vI9+6917/AF/+J4/x5+vv3Wuvfnn/AG9/+Rn37rfXv+Kf77/Xv/vXv3Wuu/8AH6f7Af4/8R7117rr/YH/AG1/yfx7317r3H+t/vv6e/de69/vF/8Aiffut9dfX/ef+K/T37r3Xf8Ar/j+n+9H37rXXvz/AL7+hPv3XvLr344/rf8A33Pv3W+vf74H/inv3Wuvfn+v+39+8uveXXv+Kcf7xx/jx7917r1uT/vv8Px7917r34/1v9jx/X/effuvddn/AGP14vf/AH3Pv3XuvD/iObfU/wC98+/de66H/E/7z/tvfuvfLr3/ABr8f7x+ffut9eP/ABP+++vv3WuvDn/jf++59+6917/ff8bPH49+6316/wDvP1/31x791rr39P8Aebcj/YX9+6917/Y3/p/xT/WHv3W+vfU+/cB1ry69xb/jX5/1/wDYe/de69/tvz/j/tvz791vr3++/wB9/re/de6u/wD5F/WTbi+QfZfaNRA0lB1r1ymGpJSg0wbi3/lUgopBIQbP/ANuZNNIsSJb3sLGafY7azd8z3m5PGTFaWxofSSU6F/bGJf2dc5f7yXnEbT7WcocmRSgXO77sZWFctBZRlnFPTx57c1OO31yNp/3lh1xW697917r3v3Xuve/de6pX/nQZhYOvekMAZgr5Pee6cwsHnVTIuDwmPonlFMfXKITuFVLjiPyWP6x7y3+6XaF9/5vvtPbHZwx1pw8SRmpXgK+EcedKjh1ys/vU91jh9vvarZDKBNcbzcThdQBIt7bw2YJxYKbpQWGF1gH4x1r4+85v8PXEjr3v3Xuve/de697917r3v3Xuve/db679+61117917r3v3Xuve/de697917r3vXr17r3v1Ovde97691737r3Xfv3Xuuvfuvde9+z17r3v3Xuve/fb17r3vXXuu/e+vde9+69117917r3v3Xuve/de63f+sv+Zb9ff+GRtT/3Q0Hvjxv/APyXd6/565v+rjdfXPyd/wAqjyt/0rbb/qynS39lPQj697917r3v3Xuve/de697917r3v3Xuve/de697917r3v3Xuve/de697917r//Q3+Pfuvde9+691737r3Xvfuvde9+691737r3Xvfuvde9+691737r3Xvfuvde9+691737r3Xvfuvdaov8AMMyozHzF7qqVZClPk9sYpRHN5o0OG2LtjEyqGHEb+eiYun9iQsp5v7wL93Jxc+4vMrilBJGuDX4IIkP51XI8jUdYCe8k/j+5PMrVqFaFRmtNNvEpH7QajyJPRLv9t/T/AFv8P6H3G/UY9e/1vz/jb/er8+/db67/AMfp+OOR/h/vPv3Wuuh+Lf74X/PPv3Xuvf74cf8AG7ce/de69/r/APFT+B/tz7917rx/33P9OPr/ALH37r3Xv+J4H++/pf8A1/fuvdeH5H+++vv3Xuvfn+n++v8A059+690eb4k/Ofsb4y19PgKxqrevU1TUs+R2TWVdp8MaiUyVOT2dWVHkGKqy7tJJS3FHVOzF1WVvMsncge6G88kypaMTc7Azd0DHKVNS0JPwNWpK/A5JqAx1iV/bz3W3fkiRLK41XXLpbMJPdHU5aEn4TxJQ0RjU9rHV1spdP9z9c97bOo98dabhps7h6nTFWQf5jLYPI+NJJ8PnsY5NRjcnTa+Ua6SLaSJ5ImSRs0OXeZdm5q26PdNlvBLbnDDg8bUqUkXirD04EdyllIJzW5f5j2fmjbYt02W8Wa1bB8mRqVKOvFWHmD9oqCCRT9n3R51737r3VR/8wn+WJtT5O0mU7T6lgxmzu/KanaeqUiHH7b7QWni9NFuQpDood0mOMR0mVuFfiKs1R+Oamhv3F9rbfmNZt42NEi36lWXCpPxwfJZT5OaKxxJSutc6fur/AHx979nJ7LkvnmSa/wDbF3Crxe427Ufjt6nvtqktLbcRl4KPqjm1Nt4bO3T19ujObK3tgMntfde2q+bF53A5ilkosjja6EgtDPBKA2lkdXR1JjlidXRmRlY4o3VrcWVxNaXcDxXMbFWRgQykcQQeB67hbDv2y807Nt3MPLu5w3uyXcQkhmiYPHIh4EEfMEEGjKwKsAwICa/1/wDff7D6/n2x9nRv178/76359+6913/r8f8AE3/43/re/de69/X/AHr8cfX3rr3XX/Gv9v8A48E/X3vr3Xvxxz/sP9gffut9e+v+H+8n6/19+4de69/xT/iL/wCPv3Wuvf1/1jfkW/r/AE9+9OvdeH+3P++v9ffuvde/33/I/fut9e+l/wDYH824/wCI9+6917/W/wCR/wCt791rrr/ffT37rfXf+++v/Fffutdetb/A8f63+39+69/g67H+t/xX/fH378+vddf7b/ff73791vr3+w4/5F/vPv3Wuvcf7x791vr3+9fT/bf7H37rXXvx/vv965Hv3W+vH/ff7b37rXXY/wB9+fwfp/sfeuvddX4/2H+BP+9e/de69z/vv9twfe+vde/3rj/ff19+6917/ff77+nv3XuvH/e/zYD37rfXX+t/vv8AYe/de67+vv3Wuu/6f7D/AHw/H49+6911/wAU4/3n/X9+6317/jX++5Pv3XuvX/3359+p1rrx/wB9/vvx791vrr/ff8b9+6913/vv9h9fz9Pr791rr3P+8f7x7917r3+x9+6917/er/77+vv3W+vf778/73/S/v3Wuvf4f76/+9W9+6911/vv+RfX37rfXv8Abf77/H6+/de67/2//FP9h7917r3++/1+be/de69yP+Nf8V9+6117/ev9f/X9+631twfyVeqTsb4k1G/KylMOT7h35ndwwzyRmOZ9tba0bQwsDBlWQwrk8VkqiIm4ZKoMvBBOWXsftP0XK1zuckdJby4Yg+scXYv7JPF/b1wu/vDedxzJ75Q8s28+qz2DbIYCAagXFxW6lPGlfDkt0YeRjocjq373M/WBvXvfuvde9+691737r3Wv7/OjzPn3n0Pt7yA/wvbG98z4taEp/HsrgKHyGMKJFEn93LXJIbRwAQb5vfdItNG1c7X2nElxbJX/AJppK3H5eL+Vfn1xh/vWdxEvMPsvtGsaoLLcpqVGPHls0BpxFfpyK8DTHA1pL95fdck+ve99e697917r3v3Xuu/fuvde9+6911/vv99/r+/db69791rr3v3+Dr3Xvfuvde9+691737r3Xfv3Xuuvfuvde9+691737y691737r3Xvfuvde9+691737r3Xvfq9e697917r3v3Xuve9de697317rv349e63d+qamGt6u62rKZ/JT1ewdnVNPJpdPJDPt3HSxPokVXXUjA2IBH5Hvj3zHG8XMO/RSCki3s4I9CJWB4dfXDyPPFdclcn3MD6oJNrtGU0IqrQRkGhoRUHgQD69L72TdCnr3v3Xuve/de697917r3v3Xuve/de697917r3v3Xuve/de697917r3v3Xuv//R3+Pfuvde9+691737r3Xvfuvde9+691737r3Xvfuvde9+691737r3Xvfuvde9+691737r3XvfuvdagPy+yYy3yj79qwwfxdrbzxlxG0YH8EzNVhiuk8koaDSW/tEX+h988/cGbx+eObHrwv5l/wB4kKf8+/5eudvuTcC6595tlBqBfSJwpmM+H/IrT58ei5f7x7B/QI67/wB7/wB9/Xk+/de66P8AvPP++t9bc+/de/wde/23+v8AQ8E/7xx791vrv/Y/7Di/9fr791r8uuv99/yL/b+/de69/T6X/of949+6969e/wB8b/g/X6C/9Pfuvde/pb62/wBt/X/H37rf+Dr31/2/+9D/AIn37rX+Hru/H+2/J/w+n1459+690LfS3efZXQO8KbevWmflxGRTxxZLHS+SowW4ser63xW4sV5YoclQOWOm5SWFj5IZI5Qrg/5b5n3rlTcY9z2W8Mc4oGXiki/wSLwZT+RBypVgCBJyxzZvnJ+5LuWyXZjlwHQ1Mcij8Mi1GoemQyk1Uqc9bLHxN+bvW3yexsOIVododp0dGZsxsSvqlY1wp4w1Xk9qVcgjOZxa2LvHYVVKv+dQoBK+aPIPuds3O8K22LfflWrwMfioMtE3418yPjX8QpRjm3yB7m7JzzbrDGwt98VavAxyacWiONafYNS/iAwSdf3JnUlde9+691X/APOX+X/1p8yNsNXuKTZvc2CoHg2f2NBSu/mijDyw7b3hTU7I2Y23UTt6XIarx7sZKclWmgnjjn32627nK3NxEVg35F7JaYYDhHKBxQ+TULR8V1CqNlF92770XN/sBvItQZNw9v7mUG6sCwGkmgNxas1RFOo4rURzgBJaERyR6e3dHSfZfx+3/metO1ds1m2d0YaS5imUyY/LY+RnWkzeAySL9rmMJXrGTFUQsVJDIwWRHRcP922jcdiv59t3W1aG8jOQfMeTKRhlPkwJB8j13r9vvcTlD3R5X2/nDkneI7zZrgcRh4nFNUM0Z7opkqNSOAchhVGViFX+8f737Lehr17/AH3/ABr37r3Xv9b/AH3/ABv37r3XuP8AH6+/db69/rf74/71z791r7evf77j+n59+6917/inH+x/2A9+6917+n0/w/3sn/W9+6916/8Avh/vvz791vrr/fW/239Pfuvdd/7639fp/wAT7917rwNv99wf9vb37rXXfH4/5F/vr+/de66F/wClgeP9jz/r+9db69/t7fX/AH3+x9761178/wBf949+6917/W/r/vX9ffuvde4/4p/X/eh7917rv/ff1/2P9OPeuvddc/77n8+99b69/sf9t/vh/T37rXXv9t/r2+vv3Xuvf8jP1/3x9+63176/n/ev+K+/de69Yf77i/P0/HPv3Wuvf6304/33+v7917rv/Dn/AGA/1/fuvddX/r/xv/Ye/db69/xr/Y/73791rrv8j/ffn/H6+9de69f/AJHc/X36nXqddfT+v0/3n3vr3Xv9b+v+x/3j6+/de69/vv8AW/43f37rfXv99/xT37rXXv8AiLf7f37rfXv99/vv9h7917r3/Ec/T/efr711rr3+H9P8f9v9L+99e69/yP8A334/Hv3W+vf8Sf8AD/eT/vfv3Xuvf8jH++/N/fuvde/4n/Y/n8+/da69a3++/wCK+/de69/S/wBP99/vJ9+6317/AH3/ABv/AH39Pfutdd3/ANb/AG1uf+Ne9de6n4jFZHPZXGYPEUktflszkKPF4uhgAM1bkchUR0dFSRBmVTLU1MqotyBdvr7uqM7qiKS7EAAcSTwA6S319abZZXm5X84isbeJ5JHPBERSzsfkqgk/Idb/AL0l1rQdOdP9Z9WY1IVpdg7I23tdpIAQlXWYrF01Nksibkky5PIrLUSE8s8pP595+8u7Uux7FtG0KBW3t0RqcC4A1t/tn1Mfmevl69xebrrn7n3nHnW7ZjNum5XFxQ8VSSRmjT7I49KKPIKB0KPs66BnXvfuvde9+691737r3Ws1/N7zrZT5RYPFCVjDtrqba+PMGuQxJVV2e3XmpphG37azTU+RgVmUepY0BN146E/dZsxb+3N7clRrn3SZq4qVWKBAK8aAq1AeBJpx64Hf3ne6ve/eB2HbhMxgsuWLVNFTpV5Lq9lZgp7QzI8YYgVYIgJOkUqu95KU65zde9+691737z691737r3Xvfs9b69711rr3++/4n3vr3Xveqcevde9+69173vr3Xfv3Xuuvfuvde9+691737r3Xvfuvde96691737r3Xve+vdd+/de669+691737r3Xvfuvde9+6917375U6917/ff8V9+p17r3v3Xut2Poz/mSfTv/AIizr76f+GliPfITm/8A5Wzmj/pY3P8A1efr60Pa/wD6dp7d/wDSisP+0WLoU/Yd6HXXvfuvde9+691737r3Xvfuvde9+691737r3Xvfuvde9+691737r3Xvfuvdf//S3+Pfuvde9+691737r3Xvfuvde9+691737r3Xvfuvde9+691737r3Xvfuvde9+691737r3XvfuvdaXfceTfN9u9qZmRpWky/Y++MnI00zVErvX7mylWzSztzPIxlOp/qx5P1982+YZzdb/vlyxNZLyZsmp7pGOT58ePn1zU5pmM/M/Mc5OXv7hs5OZXPHz48eg4/pYf0t/t7/AO9eyfoh9c9d/m/4/JH+Hv3XvKnXX1v/AF+l7f424/x9+696de/wt/vP04/3m9/fuvdeJ/4p/vP+v7917r3+H/Gj/wAa+nv3Xuvf4/T8g3/2Hv3XuvfT8H/D/jQ9+69n169/vP8AvXPPv3Xuu7f0/wB4t79177euiP8Ab/8AGx/X8H37r3+Dr3PP+x/2P+vf37rfp04YnLZXA5TH5rB5Kvw2ZxNZBX4zLYyrnoMjj66llWamrKKtpZIqmlqaeVAyOjKykXB9uwTz200VzbTPHcRsGVlJVlYGoZSCCCDkEGo4jp61urmyuIbu0uHiuo2DK6EqysOBBFCCPUHq+b4cfzNcbucYvrb5HV9Jhdyfs0OE7PdIqPC56Qnxw02744UjpMFlGNgK1AlFNf8AdEDDXLlR7de9kN54Gy85SrHd4CXWAj+gmAoEb+mKI34ghFWy09tve+33MW+yc4zLFuOFS5wscp8hIBQRuf4sRsf4DStyaOkiJJG6vG6q6OjBkdGAZXRlJVlZTcEcEe8jgQQCDUHrI0EEAg465e99b6K18rviJ1L8vNgS7N7FxopM1QR1M2y9/Yympv707LykyD9/H1MqA1eIq5I0+9x8jCnrEQX0TJDNEEeb+TNo5ysPpb9NF2gPhTKBrjb/AJ+Qn44yQG4gqwVlmn2R99+efYjmhN/5TvNe3SlRd2UjN9Ndxg8HUHtlUE+FOo1xEn4kZ4303/lL8UO2fiR2HPsbsvFq1FWmpqdn7zxqSybZ3rh4JEQ5DD1LqGhq6YSotXRTaamkkYalMbxSSYa8zcr7typuLbdu0NGyUcZSRR+JGxX5g0Za0YDrvz7L+93I/vpyrFzLyfe0uIwq3VpIQLi0lYE6JVHFWoTFKtY5VB0kMropZv8AD/ff0/23sPdTD13x+f8AX/H+9e/da66/3n8/1/r7917rwv8A74/nn/inv3W+vfnn/b+/de68P+NW/wB79+6117/ej/sf8f8AYe/de69/j/tv969+6916/wDr/wC+/wAef6e/db699fyfp/xP+F/p79+XXuvAc/77/kdh791r7evf8i/1vfuvde/31v8AffT37r3XuT/xP9ffuvde/wCKH/evfut9d/m/Nr8f73/sfevl1rrq1/p/vjbkfX/D3v7et9e/33+P+v7917r1v9b8fX/Ye/da69/vP44H+H/G/fut9eP+8n/ff19+6917/ief+J/Hv3Xuvc3/AD/sePfuvdev/t/6n/jdx7917r3+t/r/AE/330v791rr3+t/xT/fcj377et9e/5Fx/sf625Pv3Xuvf8AGvfutde+n+wP0/p/sffut9e/3n/ef975+p9+69163++PH5t/X37r3Xvfutdet/xv/ePr791vr3+H1/P9D/j/ALE+/fPrXXvz/t/6f717917rv/C/++5H+v7917r34/23+H+HPvXXuuiLfj/ff6/vfXuvf7z/AMQfpf6+/de69/iP97tx791vrxHH++5H9f8Ab+/de69x/vv9v9ffuvde/wBgPrb/AIi3v3Xuvf7a3+++l+ffutde5/H0/wBh9P8Aevfv8PXuvf4/77j/AGHv3W+rHP5VPSo7m+ZfXT1tH91t3q1KztnP649cKvtOSmTa6EkeIs29chjWKNfXEklgbG0g+1+yHe+dNpjda21s31D/AGRUKV9QZTGpHoT1iX99j3D/ANb/AO7/AM2Lbz6N13ortkFDQ0uQ31B9cWiTio4MVznrdC95sdfPh1737r3Xvfuvde9+691737r3WpN/Ma3Edy/MrueoWQPT4rIbc25TKLFYRgNn7fxtXGDoRiTk4J3N72ZyAbAe+nnsHYCw9p+U100klSaVvn4k8rKf94Kj7B616+bH7929yb396f3PYy6oLV7O2jGO0Q2NsrrwBP63isa1ILEA0A6JF7mGnWIfXvfuvde9+691737r3Xuffuvdd+/de669+691737r3Xfv3Xuuvfuvdd+/de669+691737r3Xvfuvde9+691737r3Xfv32de669+4de697917r3v3Xuve/de697917r3v3Xuve/de697917rv37r3W7F0Z/wAyT6e/8RZ19/7yWI98hOb/APlbeaP+ljc/9Xn6+tD2v/6dp7d/9KKw/wC0WLoU/Yd6HXXvfuvde9+691737r3Xvfuvde9+691737r3Xvfuvde9+691737r3Xvfuvdf/9Pf49+691737r3Xvfuvde9+691737r3Xvfuvde9+691737r3Xvfuvde9+691737r3XvfuvdYKqpgoqaorKqQRU1JBNU1EpDMIoII2llkIQMxCRoTYAnj3SR0iR5JDRFBJPoBk9VdlRWdjRQKn7B1pC11XJkK2sr5lRZq6qqKuVYgViWSolaeQRqzO4jDPwCSbD6++ZMjmSR5G4sST+Zr1y+nme4nnuHADu5Y04VYkmnHzOK/tPUUf7D/e/yPdOmevD/AH3H+B/4n37r3Hr3/FOPqbX/AON+/de67t/sf+Ncf7D37r3XX/Gr3/Fvfuvdd/76w/3v6e/de68T/sOf99+R+PfuvU69/sPx/S9vfuvfn10Pz9f8Lj/ef9f37r3Xv9t/Uf77/E+/de67/r/r/wC9cX9+69/g66/3j/Xt9f8AfH37r3Xv+K/05t/xX37r3Xf/ABv/AH1/rb37r3VlXw6/mH7z6FfF7B7JNfvjqBWjpaVS/wBxujYsLOF8u36idgcnhIVJ1YyZ1CAA00kVmjmmf2693dy5TMG1bxquuXcADjLAPWMn4kHnExoMaGXIacPbf3k3LlY2+z78XuuXq0B4ywDy0E/HGP8AfZNQP7MimhtjDYW/9m9n7VxW9dhbgx+5tsZmHzUOUxsvkiYrxNTVETBJ6OupZPRNBMqTQuCrqCLe8w9p3fbd9sINz2m8SexkFVZT+0EcVYcGVgGBwQD1mTte67fvVjBuW1XaT2Moqrqag+o9QRwINCDggHpYezLow6CLvDovrL5E9e5frLtfblPuLbOVXyxEn7fKYTKRRyx0Wf29kkUz4rN44zMYpkurKzRyLJC8kbknMHL21cz7bLte72+u3bIIw6NQgOjfhYV+YIqrBlJUjv249yecfajmqw5x5I3ZrTeIDQ/ijmjJBeGeM4kheg1KcggOjJIquunh83fgR2h8Nt2NLXJU7v6iztdJFs3sujopUpWL65Ydv7sjiV4MDuqKFGIjZzBXRo0tOzaZo4cOOdeRd15MvNFyDLtkjUinUdrcTpYZ0SUFSpOQCVLAGne/7uf3nOTff/YwlsyWHPVtEDd7e7gsKUBntiaGa2JI7gNcLEJKBVHkIb/vv9j/AIf4+wR1kx178/74D/A/7z791vru/wDvh/vh791rrr/if9b/AHv37r3Xh9fx/vvpyP8AX9+6317/AGPv35de69/vX+P+v/T37r3Xv6f8b49+6117/ff4/wC9/wCHv3W+vH/iv+2Hv3Wuvf776X/P+sOPfuvde/P4/wB9/t/fuvde/wCJt/vrfkH37r3Xv95/4n/YX9+69176f7z/AMTa/P59+49b69/vrfX/AB/1vfutdeH+x/1/9j+Pzb37r3Xv96/3r/evfvPrfXuP99/xHv3Ws9e+o/40fx/rf4e/de69/Q8f7x7917rv/X/4r+LfT+t/euvde5/p/r/77/X976910ffuvDr1+P8AD/eP9j/tvfut9e/p+P8AH/iffuvdeNv+Ri39P6e/dez14f7z79/g6917/ff7H/jfv3Wuvf77j/W/1vfuvde4/wBf37r3Xv8Ajf8Avv8AHn37rfXv9t/vvzbn+vv3Wuu/9v8An/YfT/ffj37r3XVx/wAT/vHH559+6917/ff6xP8AX/Yj37r3Xvz9Pfuvde/r/re/de69/X/A/wDFB7917r30v+P9f8/Uf19+6912Dxf/AB/33+v7159b66H+v+P98P6e/de69/vPvfXuu/z/AL7/AGJ/23v3Wuuv+Ncf7z/vB9+691tS/wAkDon+5fQ+8O8ctRiPM9x7jOMwE0sX7g2PsSatxsc8ErOWiTKbsqcksqBFEi0UDkuNGnKT2M2H6XZ9w5gmT9W7k8OOoH9lESGIPGjyFlYYzEDny4qf3jXuX/WH3L2H23sbiu37BaeJOAcfWXgSQhhTJjtlgKmpoZpFAU6q3c+51650de9+691737r3Xvfuvde9+691pTfIDc53p3r3JuzyGWPcPaG+8tTMf7NFWbnyctDEo1vaOCjZEUamsqjk/X31z5F24bTyXyntumjQbbbIf9MIU1H7S1ScDJ4dfKT75b83M/vR7scwNMZEu+YtxkQn/fZu5REoycLGEUZOAMnj0EXsVdRX137917rr3rz69137317rr3rr3Xve+vde9+69173rz69173vr3Xvfuvde96691737r3Xve+vde9+6917371z17r3v3Xuve/de697917rv37r3XXv3Xuve/de69798uvdd+/de697917rr3r7Ovde97691uydG/wDMk+nv/EW9ff8AvJYj3yE5v/5W3mj/AKWNz/1efr60Pa//AKdp7d/9KKw/7RYuhS9h3odde9+691737r3Xvfuvde9+691737r3Xvfuvde9+691737r3Xvfuvde9+691//U3+Pfuvde9+691737r3Xvfuvde9+691737r3Xvfuvde9+691737r3Xvfuvde9+691737r3Qf9sZNsJ1Z2XmUaRXxHX+8smrQqjzK1Bt3JVStEkhWN5AYvSGIUn68eyfmGc2uwb5cgmsdnM2OPbGxxXHl0Wb1N9Ns+7XGf07aVsce1GOK/Z1pacn/fH/if9f3zb65k468f9f8A3w/HHv3W/wAuvf8AE/1/1h9Pyffutde/p/xrjm45/wBb37r3XuP9j/t/zb6Djn37r2fy69z/AL3/AL78Cw9+6913/vgfqf8AX/1vfuvddf1/P+3H0/qP6e/de67/AN9/sfx/j7917rr/AH172H/FffuvdeNhyfrf37r3HHl143/r/vv8b/j37r35de/1/wA3/wB9/hce/db69/vuOP6/8V9+6117/ff4/wCwv/h7917r39Pz/vv8SffuvdGL+Onyg7S+M26hnth5U1GEr5oTujZOTkml2zuemjIW1VSq16LKwxginroNNRATpJeJpIpBhyfzvvnJV+LvaritsxHiwsSYpR8x5MPwutGXhUqWUjXkrn3fuR776ja59Vm7DxYHJ8OQfMfhenwyL3DgdS1U7M/xq+VnV/yd2ycrsyv/AIdubHU0Mu6NiZSeIbg2/JIVjaYKojXK4Z520xV0K+N7hXWKUmIZrclc+7HzvZGfbpdF8gHiwMR4kfz/AKaV4OuOAYK3aM4OS+e9i54sfqdrn03aAeLAxHiRk+o/EtcB17T8jUAzPsbdDTpKb42Ns/sramc2Nv3buK3ZtHclDLjs3gczSpV0FdSy2NmRrPDUQSKskM0bJNTzIskbpIqsEW47dY7tZXG3blapNZSrRkYVB+Y8wQcqwIZSAykEA9HfLnMm/cob3tvMnLG7T2O+2kgkhmiYq6MPnwKkVV0YFHUlHVlJB1Lf5gv8sreHxbrsl2Z1kmT3r0FWVetqplNXuLrZ6p28WM3UIV1VuCD+imy4RUuViqRHKY3qMRPcD21vuUZXv7HVPy+zYfi0RPBZQPLyWQAKxoDpYgHuT91r74ewe9Ftacoc4tDt3ufGlNNdMF+FGZLauEmpmS2JJ4vCWTUsVT3+98/1P09xd8us3+vfi31/33+39+6914f71/vj+Pz791rr3/I/99f/AF/fuvdeva3+H9f99/Qe/db665v/AI/4f778e/de67/3x/p+f9f37rXXr/77/ff4e/db69f+n9Pz/X37r3Xv+I/HP+x/1vp791rr3+P+P5/2/wBP8ffvl17ru/8Aj+Lj6cX/ANt7917rr/ff71zz/X37r3XuLf73/vH+39+z17r3++/23+w/PvXXuvf8R/vv6f1976317/ef975H/G/futde/wBh/wAa9+6917j6D/W+n++/p791vr3++HN/+Rce/da69/vv9bgfn+nv3Xuvf7Afjj8H/Ye/de69a3/G/wA/Tji/v3W+vf8AGr/7zwf98ffutde/33I/1/8AePfut9e/1/8AjVv9f37rXXv9j/j/AF9+6916/wDt/fuvde/p/T/ffg39+6317/X/AN9f37rXXj/sb/8AE/i3v3W+vfT/AA/r/wAa9+6917/iPfuvde/31/6fT/iffutde+v+8/8AI/wPfuvde5Hv3W+vc8f7aw/4p7917rv8D/W+n9P99/t/eutddf7bj/iL/wCx976917/ff77j37r3Xf8AT/fcf0/r7917ro/8Ute3v3W+vf0/2B/4p/sPfutdLrrHr3cPbHYmyes9qU7VO4t97mxG18SnjeSOOpzFbDSfd1PjuyUVBHI087/SOGNnNgCfaqxsrjcr202+0TVdTyKiD1ZiFH2CpyfIdBvnHmnauSOVeYucN7lCbVttnLcSmoBKxIW0rXi7kBEHFnZVGT1v0dXdeYDqTrjY3WO1ofDt/YW1sJtXF3QJLPTYaggovvKmzMZK2vkiaedyWaSaRmYkkk5+bNtdvsm1bftNr/YW8SoDSldIyxA82NWb5k9fMPzpzXunPXNvMnOW9Sat03O9muZM1AaVy+heFEQEIgAAVFAAAFOl57M+gz1737r3Xvfuvde9+690hO0t2R7D6z7E3xLJ4Y9nbG3Zul5dJcoMBga/K6ljUFpGH2nCgEseByfZzy7tjb1zBsWzItXu7yGEDh/ayKnHy+Lj5dBPn3mSDk7kbnPm66k0W217Vd3bGhYhba3kmJCipY0TAAJJwBXrSF+v15v77CdfJD117117r3vfXuve/de69799vXuve9de6797691171Xr3XfvfXuuvfuvde9+691737r3Xvfuvde9663173vrXXvfuvde9+69173r5de69739nXuu/fvPr3XXv3Xuve/de697917r3v3Xuve9U69173vr3XvfuvdbrXx/rKfI9DdJZCkcyUtf1H1tWUzlWQvT1WzcNPC5RwroWjcGxAI/PvkTztDJb8583W8opLHud0rDjQrPIDn7R19YvtBe225+0vtduVm5a0uOXdtkQ0IqklnCymhoRVSDQgEefQuewx1IvXvfuvde9+691737r3Xvfuvde9+691737r3Xvfuvde9+691737r3Xvfuvdf/1d/j37r3Xvfuvde9+691737r3Xvfuvde9+691737r3Xvfuvde9+691737r3Xvfuvde9+690Xn5bZQYf4wd/VhaJPJ1JvrHK00niUPmdvV2HTQ9x+/rrh4x9Wk0jm/sH+4E4t+R+bJDTO3zrnHxxsn7e7HqaDoI8/zeByPzdJWh/d1wPTLRMo/POPn1p9f0/p/X/bf1988+ucnXj/AIf8U/4pz7917rx+v+w/1v6/n8e/deHXf+3P+w5+nv3Xuvf77j/X4IAHv3Xuuvp/sf8Ae/xb37r3Xv8AD/fXvf8Apb8e/de69b8/7a9h+Pzb8e/de+zr3+2/2P4+n+P09+6913/tvyb/ANf+Ne/de66/P/Izaw+t/p7917rv/Yf7f/bf049+6917/b8/1/Pv3Xj17n6D/b/8iFvfuvY66/2/+9f74e/de69zx/sOf99wePfuvYz17j/e7/Q/m/v3Xs9KnZe9t29dblxW8tj7gye19z4SoFTjcziag09VTvpKSRnhoqmkqYWMc0EqvDPEzRyIyMylbt25X+0XtvuO2XbwX0TVV0NCD/lBGGU1VlJDAgkdGG17tuWyX9vue03jwX0RqrqaEeoPkyngysCrDBBGOtiX4cfzF9pd2jF9e9sy4zZPa7iKix9eXWi2rvuoCBU/h0s7+LC7iqmFjQSP46iQj7ZyzinTL/2594rDmXwNn5gZLbfjRVatIpz5aScJIT/oZNGPwGp0DMr23949t5rEG0b4UteYaADyinPqhPwuf99k5PwE/CLPfc4dTf1Er6ChytDW4vKUVJksZkqSpoMjjq+mhrKGvoayF6eroq2kqEkp6qkqqeRkkjdWR0YqwIJHtuWKKeKWCeJXgdSrKwBVlIoVYHBBGCDgjB6ftbq5srm3vbK4eG8hdXjkRijo6EMroykMrKwBVgQQQCCCOtY/+Yt/Kiruuv493n8Y8PWZXYC/dZjevVlEslZldjoBNVV2b2dCkbVGR2bTxrqmoryVWOF2j8lLcUuLfuN7VS7N4++ctxNJtGWkiFWeEZJZfNoQONatGMmq1Zexf3T/AL7ltzZ+7Pbf3iv44OaDpitNxeiR3hwqRXRJ0x3TE0WWixz4DaJqGahwn6f77+h9wd10w69/vuPz/wAT7917r3++/wCK+/de69/vX/G/62HHv3W+vf7D/igt/X37rXXX+9/7b/jXv3W+ux/yL/ffn37r3Xv8P99f37r3Xv8AkX4/3319+6117/ff737917rv6f8AEcf7D/YHj3rr3XH/AH3+v/sfe+t9d/j37r3XXv3XuuX+t/vHB/3r8+9da66/3r/evqPe+t9d8/T/AGHH+8f4/n37rXXX+8f77/X9+6317/ffT/fce/de69/vv99/r+/da66/33++/wBt791vrv8A33N/futde/33+9e/db66/wCK/wBP959+69139Da/H++5t7917r3++/1/r7917r3/ABP+9cW9+6113x+ef999Lf63v3Xuuuffut9e+v8Avv8AD37r3Xvz/j/vvz791rr3/Gv6f0Hv3W+vf8UH1/43791rr3+9f71791vr3++t/rfk2/x9+6917/X/AONm/wDj/h791rr1/wDff4/737917r3+P+8G/wCffvl17r3++/3w9+6317/H/kf+v/rX9+6914f8i/w/H+8+/da68P8AffU+/db6vv8A5IPxnfce+92/J7c2MV8LsKCq2R129VCxWfemao4m3Jm6JmUAtt/bFWKMN6lZsq1vXEbTr7Icsm93W65luY621oDHFXzmcdxHl+nGcg+cikZHXMb+8a94V2nlrY/ZvZ7wjcNzZbu+Cn4bSJz4EL/817hfFpggWwr2vnZv95Sdcdeve/de697917r3v3Xuve/de6I5/Mc3qNlfD3tqVHZa3c9JhdlUKq5j8h3LncdR5NGYENpXACsewB16dJ4JImH2F2j98e6nK6MP0rd3uGxWngxsyf8AVTQK+Va8R1ib9+Hmv+qX3Yfc+4j/ANyb63isUFaV+sniglz8oGman4tOk0BJGpZ76edfNP1737r3Xvfuvde966917/ff7178P5de697317r3v3Xuve9de697317r3v2c9e697917r3v3Xuve/de697917rv37j17rr37rfXvfutdd+/de697917rr37r3Xvfuvde9669173vr3Xfv3Xuuvfuvde9669173vr3W5/8Wv+yZPjn/4gjqL/AN9/t73yW9yP+nh8+/8AS6vv+0mXr6qfu8f9OA9jf/FO2b/u223Q7+wX1MPXvfuvde9+691737r3Xvfuvde9+691737r3Xvfuvde9+691737r3Xvfuvdf//W3+Pfuvde9+691737r3Xvfuvde9+691737r3Xvfuvde9+691737r3Xvfuvde9+691737r3RNv5gmT/hPw87tqtZTy4Xb2M1BBJxmt67ZwxXSQQA4r9Jb+zfV+Pcce7kxg9uuZnB4xxr/vc8Sf8/dR17tXItfbrmmUmlYFThX+0ljjp+eqny49anpta3/FeP8AinvArrn313/vf+F/99z7917/AAdeP++Pv3Xuuv8Aff63B/2PF/fuvde/5Fa34/P+Pv3W+vX/AN4P++/Hv3Wuvf77/XH/ABu3v3Xuu/8AX/r/AIf4+/de66vb+l788/8AIh7917/B1762/wB9+D/re/de68fp9bj/AI1fn/W9+6917/Y/63P1P+sPr79178uu/pzfj8e/de+XXV/99/vvrx7917r3+v8An63/AN9x7917rwP+8fn63+tvpf37r3Xv9h+OOfr79178+vf0A/2I/p+ef6/X37r3XIMVIKkhlIIINiCPpYjkEH8+/deFQQQaHq4X4a/zMMrsoYnrT5EV9fn9ooYqHC9kyCoyW4dtQ8JDT7nSNZq7cOGh+gqVElfAvBE66RHkP7c+9VxtfgbLzfK822jtS4y0kQ8hJSrSIP4hWRf6YoFyT9tve+Ww+n2PnKV5LIUVLo1Z0HkJuLOv9PLj8WoZF+OGzWI3FisfncBlMfm8JlqSGvxeXxNZT5DG5GiqEEkFXRVtLJLT1NPMhuroxUj8+8rra5try3hu7SdJbWRQyuhDKyngVYVBB9QessLe4gu4Irm1mSS2kUMrKQyspyCpFQQRwI6c/b/T3VCH8xb+VBRb6/j/AHn8X8HTY3e7fdZje3U+PjWnxu8Zf3qquzuy4NQgxu6pTzLjY1SmyLXeER1RZarHr3G9pRP4++8p24E+WltlHxcSXhHk3rEBRv8AQ6NRW6c/dP8AvvXHLf7s9t/eXcXm5dGmK03NzqktRhUhuzSslsPw3DEyQDEhaEAw6zNbRVuNravHZCkqcfkKCpqKKvoK2nlpayirKSV4aqkq6WdI56aqpp42R0dVdGUggEEe8bGVkYq6kMDQg8QfTrsJbXFvd28F3aTpLayoro6MGR0YAqysCQysCCGBIINQSOo3+v8Ajix5t/vXvXTvXuP+Nf63+HHv3Xs9e+p4/I/2Hv3Xuuvp/wAU/wB59+63x67P+x+n++H09+6117/XIt/vv9j7917r3/Ff9h/gfz791vr3+v8A8T/yL37r3Xv9tx/vv68+/da69/tgffuvde5/21/99/sffuvde/24/wCI/wB69+68evf4fn/ff09+69176f77n8e/de69/vuPpb/Yf4e/de69+P8AkX09+6917/ff48f8j9+63178cf7H6/7f37r3Xj/vf+HP/Gvfuvde/wBf/X/r7917r3+8/wBbf8a9+6916355/P8ArD8/X/X9+6913/tv6f4X+vHHvXWuuv8AffTn/WFvz731vrx/1vr/AL19f9v791r8+vf7zyeLf69/z7917rx/4p/yIe/de69/vJP9P9f/AHn37r3Xrf8AFf8Akf8AT37rfXj/AL4fgf7H8+/de69/sD/t7/8AEe/de+zr3+xv/vfv3Wuvf7xc8/1/3nn37r3XfP8ArWuPz/xT8D37r3XX+3/4r7917r3/ACP/AFv6/T37r3Xvp/r/AO+4vx+Pfuvde/23v3XuvH/b8f7a/wDxv37rfQpdK9P70777Q2d1L1/j3yG595ZaDHUpKuaTG0agz5XOZSSNWaDEYLGRS1dVIASsMLaQWspMdp2q93vcrPatvi13k76VGaepYkVoqqCzHyUE+XQL9w+fOXvbHkzf+eeaboRbPt8Bkbhqkf4Y4YwfilmkKxRrwLsKkCpG9Z0J0ttL489R7I6f2VCq4TZuHhoWrTTx01VnMtKzVWb3FkI4mdf4hncrNNUyjUwRpNCnSqgZ2ct7Dacs7LY7NZ5jhTLUoXc5dyKnLNU0qdIooNAOvmt9zvcPffdXnvmPn3mKQ/vHcLguE1FlhiHbDAhNOyGMLGuBULqIqT0MHs86AXXvfuvde9+691737r3XvfuvdUtfzmt+LQ9d9QdaQ1BE24935jeddBG1j9ptLEfwej+4sNRhqKndsjIpOlnpybXQEZbfdN2Uzb/zTzAydlvaJApP8U76zT5hYACeIDU4E9crf707nFbLkD205DimYT7jus166g0BjsoPCAf1DSXoZQcFo9VKoCNe73nN6Z64j9e9769173rr3Xve+vde9+69173rr3XvfvTr3Xve+vde9+691737r3Xvfuvde9+69137917rr37r3Xvfuvdd+/de669+69137917rr37r3Xvfh17r3v3Hr3Xveuvdd+99e669+69137917rr3rr3Xve+vdbn/wAWv+yZPjn/AOII6i/99/t73yW9yP8Ap4fPv/S6vv8AtJl6+qn7vH/TgPY3/wAU7Zv+7bbdDv7BfUw9e9+691737r3Xvfuvde9+691737r3Xvfuvde9+691737r3Xvfuvde9+691//X3+Pfuvde9+691737r3Xvfuvde9+691737r3Xvfuvde9+691737r3Xvfuvde9+691737r3VeP80TKNj/iLuqkDuozm69jYtwkxiWRYc/T5vRLGP8AgTGGw4bR+GUP/Y9xB75XBh9v76ME/q3EKcacHD59fg4etD5dRD75zeF7c7qlf7SaBeNP9FV/z+Hh+fl1rBH/AH31P5/3kn3hF1gp176j/ebfT/evfuvdeP8Ah/vrj/ePe+vde/P9eP8AAf7b/Wt7117r3++v/vub+/de69z/AE/3u3+xJ+vv3Xuvf1/H5/w/pbi34Pv3XuvfT/fH6/14P59+6917+n1/2P8AtvfuvevXvz/jb/e/oP8Ab+/de/wde/2A/wAPyP8AfH37r3XuPz+bcfUf0v8A09+699nXZ/H+x/w/p/vHv3Xuuvz/AI/719f8PfuveXy69x+P9b/YE8f6x9+69nz69z/tv6/7x+B7917rw/33J9+69w69x/xA/p/t/fuvZ69/X/jVz9QT/vHv3Xuvf1P1/wB6+n+sB7917o6PxP8Amz2T8YcpFjYJJt3dX11YJs1sLIVcixUplkvVZPatVIJVweXYEs4CmmqiLTIW0yJJHIXuXvXJFwsSMbjY2arwMcCvFoj/AKG/r+FvxAmhEoe33ujvXI062xrc7AzVeAn4anLQk/A3mR8LniAe4bL3THePWvfuz6bevWe4YMzjX0Q5LHy6abO7dyDIWfFbhxJkefG18ek6bloZ0HkhkliZZGzT5a5o2Xm3bk3PZLsSQ8GU4kjb+CROKt+1WHchZSCc2uW+Z9l5s22PdNjvFltzhhweNvNJF4qw9DgjuUlSCRc9iHo/6qS/mE/yxtp/J6iyfaPU9Pitm9+UtM9RUkJBj9vdoLTQyFKDcpjjWOj3RIFWOlyzfqAWGr1RCOWmhz3F9rbfmRZd42NEh34AllwqT8T3eSyn8Mhw3CTFHXOf7q/3xt89m7iz5M54ln3D2xdwq5Lz7dqIq9vUkvbjLSWw4GrwUcskupnvLZu6uvd053ZO98Dk9sbs2zkZsVncDl6Z6TIY6upyNcM0TcFHRleORC0csTLJGzIyscULq1uLK4mtLuBo7qNirKwIZSOIIPn13E2Df9l5q2XbeYuXNzhvNjvIhJDNEwZJEbgQR5g1DA0ZWBVgGBATX+8fj/iD7Y6N+vf77n/X9+6317/G/P8Avub/AE+vv3WuvfS/+8H/AH3+Hv3W+vf776j/AIpzf37r3XuP95/3j/W9+6117/ev97+v+v7917r3++/43/vPv3Xuvf63++t/t+Pfut9e5/3x9+6917/W/p+Pfutde/3o/wC+/p/j7917r3/I+LH37r3Xv98f949+6369dj/W/wAf6/0/2Nre/da66/33+P8Avd/p791vrx5/5F9P+Re/da68Px9P99/sffuvde5/3j/Yf19+6914c/g/73/vuffut9e54+n++v8AX+n19+6911/vr/63+9+/de67/wBf8/8AFeffutfZ17j88W/2Hv3Xuvcf74f7c/n37r3Xv9v/AL78f4+/db69/vv9e3+9e/da67H+++l7H/b+/de66twP99/tz/r+/db69f8A33++/HPv3Wuvf8T7917r3++/17g/8T7917r3+8/n37rfXv8AH/H8/wC+Hv3WuvH/AHj/AHm3/G/fut9d/wC+Av8A0/r/AE49+6111/gP95/3n37rfWampqitqIKOjp56urqpoqalpaaKSoqamondYoKengiVpZp5pHCqqgszGwF/exUkAcem5poreKWe4lVIEUszMQqqoFSzE0AAAqSTQDJ62/f5X3wNX4s7Al7E7HxlP/p17Fx1McpDJ455Ov8Aa8vjq6bZtNMoZEy1TKEmy0kZKmdI4FZkg1yZc+1fIB5Zsju+7Qj9+3CiinjDGc6P9O2DJ6UCClG1cHPvl/eZPvTzQnKnKV4/+trtUzeGRVRfXAqrXTDiYlFVtlYAhC0hAaTSlrfuX+sI+ve/de697917r3v3Xuve/de697917rV8/mv9jDefynqtsUtV5sf1hs/b+1vFGbwJmMlHLurLSqwuGqNGdp6eWxsrUwU2ZT76Lfdm2H90+26blJHSfcbuWavmY0IhQfZWN2HqHrwI6+ff+8k56HNH3hW5at7ovZcvbVb2xX8K3E4N5MwPmxSeCN80Bi04Knqsz3kP1z9697917r3v3Xuve/fPr3Xveuvde/33++PvfXuve/de69799vXuve/de697917r3v3Xuve/fZ17r3v3Xuve/de6971/g691737r3Xv+J97631736vWuve9de697917r3v35de697317r3v3Xuve/de6971x69173vr3Xvfuvdbn/wAWv+yZPjn/AOII6i/99/t73yW9yP8Ap4fPv/S6vv8AtJl6+qn7vH/TgPY3/wAU7Zv+7bbdDv7BfUw9e9+691737r3Xvfuvde9+691737r3Xvfuvde9+691737r3Xvfuvde9+691//Q3+Pfuvde9+691737r3Xvfuvde9+691737r3Xvfuvde9+691737r3Xvfuvde9+691737r3VVv83fJrS/G/Z+NV082W7hwAMTI5ZqOh2lvepnljYWVTFVGnBubkObD6kQR94OYJybtsNe99xjx8limJ/YdP7eoH+8NcGLkmxhUisu4xg/YIpmx+YXj5E9a43/G/wDiht7w66wu67/43/j+Pp7917rof4/74fX6H37rf2de/H+tb6/4m3+tb37rXXuf6n/e/wA/1/w9+6917kkf1/H4/wBf37rfXvr+f8P6Xv791r8uvD+v/Fbf1+lvfuvHr39P9t/vvr/X37r3Xf8AX+n1/r/yP37r3XVuPxf+n4PH+8+/de/wdd/8iuP974/Pv3Xuuv8Akf8Aj9Pz/T37r3Xv9h+Pr/sPx/h7917r3+x/4n/Y/wCB/Pv3Xuu/99e3/Ece/de66t/r/wCwHP8Avh7917r17/X/AIj/AHj/AGHv3W+vfngcX/w/21jz791rr30t9Oef6/7a3559+6969ev/AFN7j/fc/gW9+639nQq9O91djdEbxpN8da7hnwmWg0x1tMwNRh85Qaw0uLzuLdlgyWPmF/S1pIms8TxyKrg95e5k3jlbcY902W8aK4XiOKOvmki8GU+hyDlSGAIEPLXNO98pbkm5bJdmOcUDKcpIv8Mi8GX9hHFSDnrZa+JXzf65+TuMgw7tT7O7WpKVpMvsWsrFcZJaeLyVOW2jVyiNsxjNCmSSG33dGARIrRqs8maPIHufs/O8K2zUtt/Ve+An4qDLwk/GvmV+NM1BUB2zb9v/AHO2Xnm3WFSLffVWrwM2TTi8RNNaeZxqX8QpRidz3J3UmdEC+cnwC61+ZO1mrJRS7P7jwOPkg2b2NBTFmkjiE81Ptrd0ENpMttieqlJDWaqoHZpKckNLDNHPPvt3t3OVubiMrBvsa0jlphgK0jlA4oTwYAsnFaiqNlB92/70HN/sBvQt013/ACBcyhrqwZqUJoGuLUnEVwFHDEcwASUVCSR6e3dXSPZfx87AzPWna22a3bO58PKzIsyO+NzONeWWKjz23cloWnzOCyHhYw1MRK6laNwkqSRrh/u+z7lsV/Ntu62rRXacQfMZoyngymmGFQfXrvX7e+4vJ/unyvt/OHJO8R3mzXA4ggSRSAAtDPHXVFMlRqjbNCGXUjKxCf8Ap/vQH+tz9fz7LOhx17/Y/wCP/Ih+ffuvde/3r/kX+v791rz69z/vA/231+vv3XvPr3++/wBf+v8AvHv3XuvfT/ff8j9+6913/rWtzweP99f3rr3p11x/vP8AxPPvfW+vf8i59+6117/ffT/W/wBh7917r31/33+t/vfv3Xuvf8T/AMa/1vfut9e+v+8fX6f8R791rr34/P8Atv8Ajfv3W+vWP++5/H/Gvfutde/1/wDYf77/AFvfut9e/wB9+Pfutdd/7wL/AFHPvXXuuj/vH/Iv97t731vr3++P++P59+6917/fcfgfm3+v7917r3++/wCK8e/da69z/Xn6/wC+/wBh791vrx/xP/E/8T/h79+XXuvD6/77/fD349e69/t7f634/P8Asffuvde/3n/ff1/x9+69164/3x/5H791rr3+9/778e/db69+P94/33+39+6117/ff776f19+63163+8f77/Ye/de699Dx/vv+J9+6917/ff77i349+6117/b3/P+++vJ96691yAYsqqpZmICqouzMxIAVRckkn6e99aJABLGijrZy/lY/wAtebrpcN8lPkDt/wAW/Z4qXJdV7CysTCfY9PLG7x7u3LRSgBN21cUiGhpJBqxUf7so+8ZFpMlfar20NqbfmjmK2pcijW8Lfg8xLIv8fAxqfg+MjXp0cdPvp/e7j5rO4e0PtdumrllS0e5XsZFLtgQDa27jjbKQRNKuLluxD4CsZ76veQnXMnr3v3Xuve/de697917r3v3Xuve/de6b8tlKDB4rJZrKVCUmMw+PrMpkauTiOloMfTSVdXUSEfRIaeFmP+A9vW1vNd3FvaW6FriV1RQOJZiAoH2kgdJb69tdtsrzcb6YR2VvE8kjngqIpZ2PyVQSfs60me1t+VvaPZu/uxsh5RVb23fn9ytFMVMlLDl8nU1lLReglAlBSypCoX0qsYA4Hvr1yzskXLfLux7BBTw7O1iiqODFECs3+2YFifUnz6+Tj3N50ufcb3E5257uvE8Tdt0uboByCyJLKzRRmlR+lGUjABIAUAYHQf8As96A3Xvfuvde9669173vr3Xvfuvde9+691737r3Xvfuvde9+/wAPXuve9de6973+XXuve9de697959e697317r3v3Xuve/de697117rv3vr3XXv3Xuve/de679+69117917r3v3Xuve/de697917r3v3Xuve9de63N/ijVQ1nxg+O0sDFkTpDq2lYlSp81DsnC0VQtmANlqKdgD9CBcce+TXuXG0fuLz4rjJ3i8P5NcSMP5EdfVJ93KaOf7vvsc8Zqo5R2hfzSwt0b/jSn7eh/8AYI6mbr3v3Xuve/de697917r3v3Xuve/de697917r3v3Xuve/de697917r3v3Xuv/0d/j37r3Xvfuvde9+691737r3Xvfuvde9+691737r3Xvfuvde9+691737r3Xvfuvde9+691TT/OOyTxbB6Uw4Muiv3hujJMo0+EvicLj6ZDJc6vIozLaLcWLX/HvHD7xc5Xa+Wbapo9xK3y7EUft78fn1jj94+bTsXLlvmjXbt8u2On7e/H59UFfgfX/AA/It/T3il1iJ17/AI1/hf8A2Hv3Xuvc/Q/X/H/ePr/j791vr3/Ff96/33+t791rr3/E2/P+++o9+69178f4/wC2/PHv3Xuvf0/2P04/pY+/db9evfn6W/1h/vP+w9+6113zf6X+n++59+69+fXX+9/4f1/x9+6917gW/pz+P6/n/X9+69/h69+OL/8AFL2/rf37r3Xv9v8A4fk8f7z7917r39B/sf8Aevr7917169/sf9c8/wC9e/db69x+OP8AjX4/xHv3Ws9et/vifx/xr37r3Xv94/FgL8/X/XPv3Xuvf8T9P96/r9OPfuvde/2H+2/pz/X6+/de699f8Da3+9/8U9+69w69/vuOT+f6+/de6cMTlspgMpQZvB5Kvw2YxVXBX4zK4yrnoMjj66lkWamrKKspZIqilqaeVQySIwZWFwfbsE89rNFc20zx3EbBlZSVZWBqCrChBByCDUHh0/bXVzZ3EN3ZzvFdRsGV0JVlI4FWGQfmOr7fhp/Mxxm7/wCEdZfImvocHullhoMJ2bN4aDA7iluI4KbdgVYqPA5eXgCsHjoZz+sQPYyZV+3HvXDfm32TnCVYr3CpcmipIfIS8Ajf08I34tJy2W/tt722+6/TbHzfKkO5YVLg0WOU+Qk4LHIf4sRsf4CQDcarKyhlIZWAZWUgqykXBBHBBHvIwEEVHDrIvjkcOiu/Kz4jdTfLrr+bZnY2NFLmKGOpn2bvvGQQDc+zMtNEyLU0FS4U1mKnk0/eY+Vvt6tFF9EqRTRhHm/kvaOcrD6W/TRdoD4Uyga42/5+Qn44yQG4gqwVlmf2S99eePYnmiPmDlO812EhUXdnIzfT3cQOVdR8EgFfCnUa4iTTUjOj6cnyq+JXbPxG7An2T2PizUYusepqNnb4xsMrba3lh4p5I463H1DaxR5JI1Bq8fK33NIzDUGjaOWTDfmflbduU9yfb90hpWpRxlJFrTUp/wAKmjLwIyK99/ZT3y5H99OVouYuUrzTeRhVurOQj6i0lIBKOuNcZNfDnUeHIAaUYOilg/P+8f0/2N/Yb6mTrrj8W/3n/jX9Pe+vde/33++/2/v3W+vW/wAP8fr/AL3+ffutde/2H0/P+9e/de69+Bz/AIf77829+/LrfXuP99/rf1+n19+691737r3Xuf8AD/bD/inv3Xuuvfuvdd/778f74/T37r3Xv999P8P9f37rXXvpf8f6/v3W+vfn/X/p+Px9Pr791rr39Pp/rfT37r3r163++/4r7917rsj/AF/zf/in09+6911/X8f1/wB9z+ffut9e/wB6/wB9+P8AD37rXXvz/jf+v/Gvfuvde/43zY/6/wDT377Ovde/w/2Pv3W+vf4fX/if6f7H37rXXv8Ab/T/AHx9+63178f8i/5H791759eP9P8Aff8AGvfh17r3P++v/hb/AF/futde/wCN/wDE/n37r3Xufr/X/bg3Hv3XuvH+n+8j/if9j7117r31/wBv/tv9f3vr3Xv99f8Ap9P959+6917/AJF/vf8AsPfut9SKSkqa6qpqGhp6isrK2ohpKSjpIZKirqqqokSKnpqanhVpp6ieZwiIqlmYgAE+9gEkACp6amnhtoZbm5lWO3jUszsQqqqglmZiQAoAJJJAAFTjrZ1/lt/yr6frU4Hvv5K4SOq7GikpsxsLrOvENTQbFOgTUef3bTaZIazeaOyyU1GSYsSyh5A1YAKTJb219qfpDb8wc02/+NghobdqUTzDzD+PzWM/Bxca+1OOX3ufvqS83Dc/bH2g3IpymQ0V7uCVV7zNHhtmwVtSKrJKO65BKoRBUzXw+8guuZ3Xvfuvde9+691737r3Xvfuvde9+691737r3Vf38y/t5Oq/itvHHUtSsOf7Tlg60xMep9bUOcinn3ZKYo7O1Odp0dZTliVRZamPUTcI83/d85WPMvuVtM8kZNltoN25/pRkCEVPn47RtTJKq1KUqMMvv6e5ie3P3c+bbW3nVd55hK7VACCapdBjeGi0NPokuFDEhVkePVqqEbVL99LuvnC669+69173rr3Xve+vdd+/de669+691737r3Xvfuvde9+691737r3Xvfj17r3v3Xuve9de697317r3v3Xuve/de697917r3v3Xuve/de6978Ovde9+691737r3Xveuvde9769173rPXuve99e697917rv37r3W5F8Of+yVPj3/AOIl2V/7pKX3yg91P+nk89f9LS5/6ut19TH3ZP8AxHf2R/8AFX23/tFi6Mn7APU5de9+691737r3Xvfuvde9+691737r3Xvfuvde9+691737r3Xvfuvde9+691//0t/j37r3Xvfuvde9+691737r3Xvfuvde9+691737r3Xvfuvde9+691737r3Xvfuvde9+691RJ/OVyolznQODDR3ocV2JlXVZD5rZas2bSRtJHewjvhWCN9SdY/HvFn7xs4a75TtcVSO4b597Qj9nZj8+sVfvJzVn5QtwfhS5b/ejABX/AHk0/Pqk/wDP5/5F+Le8aesYPt69/wAV/wB7/wCNj37r3Xv8f6f76/A9+6917j68H/fcA/4e/de67/r/AIf77/D6fX37r3p10T/r/wBP8P8AY8f09+69Tr3+3/1vp/xvn37r3Xj/AK9/9t/xQ+/de69/hf8A2H/Iz7917r3P/Gv+R/QX9+6913/rX4vyfr/T6e/de664/r/xr/ifx79178uvXP8Ar8f7c/X/AA/Hv3W6DrwH/E/8U/of6e/dar17/jX/ABH+P+Hv3XuvcH/jf0v+Prz7917h13/r/wDFffuvddf6wH45/wCKe/de69/iP9v9Pr/xX37r3XuP99/sT+B9Pfuvde/1/r/rf63Pv3Xvs68Pp9f+J/pbj37rx68P96/x/wCIHv3XuvfT+n0+n+t7917qz74bfzFd19IPjOve2ZMlvTqVfDR46uBNXurYMK2jiOMeZ1bM7chUgPQSP5aeMBqVwENPNNvtz7wX/K5g2jfS9zy/gKeMsA8tFT3xjgYyaqMxkU0PO/tt7z33LRg2bmRnudhwqv8AFLAOAp5yRjzQ9yj4CaaDsT7O3ntXsHbeK3hsrPY3cu2c3TiqxmYxVQtRSVMVyjrfiSGogkUpLFIqSwyKUdVYEDMHbdysN3soNx2y7SeylFVdDUH1+wg4INCDUEAinWY237hY7rZwbhtt0k1lKtVdDVSPt/kQcg4IB6RXdvR3WfyG6+zHWfau3KbcW2stG7xFgkWUweTEE0FHn9vZHQ82JzuO87GGdAeCyOrxO8bIuYOXtq5m26XbN3thJbtkEYdGoQHRs6WFccQRUMGUkGRvbr3I5w9quabDnDknd3tN3gIBpUxzR1BaCeOoEsMlAHQ/JlKuqsNPX5xfATsv4b7qeqqFqt3dPZ3ISQ7N7GpqUrGjzPUy0m292RRIIsTumGkpyxsBTViKZIDxLFDhzztyJunJl7pnBl2uRiIpgDpbjRH/AIZABUrwIBKkgGnev7uH3nuT/f8A2VYYilhz7bRA3VgzZwFDT2xJrLbFmp/vyIkLKMo7kHH44/P1/H9P+I9gfrJ09dD/AH39ffuvHrr/AH3+829+6313/vv6cfQ/j37rXXv9vx/vv959+6917/ff8b9+691639f+NXP+t7917rxFv99/vuD791vr3+8/778f6/v3Wuvf8T/vv6e/db69/X/ev+Ne/da69/vB+n4/3r8X9+6317j82/P+34t7917r3A/3r/ffj37rXXv8f6f7D37rfXX++H09+6913/vv+J9+6116/wDt/wDfX/w9+p17r1/+Rf8AFPfuvde/33P/ABHPPv3Xuvf8b/1vfut9e/41/h/X37rXXv8Akf09+6317/YX/wBfn8e/de69/wAT/wAj59+6117/AFv9b/b+/db68P8AkX++/wAffutdetf/AIgG/v3Xuvf778W/4n37r3Xv9h9f99x/re/db68f9t/t+f8AkXv3WullsDrze3am78LsPrvbOX3fu/cNWlHiMFhqY1NZUytzJI5JSCkoqWMGSepmeOnp4laSV0RWYKbKyu9xuoLGwt3lvJWoqKKkn5D7Mk8AASSAK9EHNHNXLvJWxbhzNzXvMFhsNqhaWaVtKqPIDzZ2PaiIGd2IVFZiAdsX+X//ACwdm/F2DG9m9pfwnfffUsHmpaiOIVe1+tRPHpek2oKqJXr9w6GZajLukbKGMNMkaeSWoyu9vfay15a8Hd960z79Sqrxjg9NP8UnrJwU4QY1vw/+9F98nmD3mkvOTuS/H2z2yVqMpOm43Chw1zpNEgrQpbAsCQHmZm0pFbP7mLrBzr3v3Xuve/de697917r3v3Xuve/de697917r3v3XutZD+a13tF2Z33Tdb4OvFVtjpmgqMHUiJr082+stJDU7sdWWQrKcZFTUePYMoaKppagC4a56Hfdo5Mbl7kqXmC8g07juziRa8RbICIfLGsmSXBoyPGeI64D/AN4/7wpz57xWnt/tF6JOX+VoGhfT8LbjOVa7yGIbwUWC3oVDRzR3C1Ibqrj3kf8A4OudvXvfvLr3Xvfuvde9+691737r3Xvfuvde9663173vrXXvfuvde9+69137917r3v359e669+6917/D/Ye/Y631737rXXvfuvde9+69173ry69137317rr37r3Xveuvde9+/Pr3Xv8AfH3vr3Xvfuvde9+6917377evde9+691737r3W5H8Of8AslT49/8AiJdk/wDukpffKD3U/wCnk89f9LS5/wCrrdfUx92T/wAR39kf/FX23/tFi6Mn7APU5de9+691737r3Xvfuvde9+691737r3Xvfuvde9+691737r3Xvfuvde9+691//9Pf49+691737r3Xvfuvde9+691737r3Xvfuvde9+691737r3Xvfuvde9+691737r3Xvfuvda8X84LJeXvPrTD62Ioep4Mn4jGoVf4tvDdNKXWUAO7SfwaxUmy6ARbUb4g/eGmLc1bNb1wu3hv8AeppR9v4P9VT1h99425Dcy7DaaspYl6U4a5XFa+dfD4fL59VJW/5F/h9CP6c+4B6x366/33J/2/5tx7917r1j9P8AXuf99/j7917r3H0/1+Pr/vr+/de+fXj/ALYf77/W+vv3Xh16w/4j/e/9t7917r3J/wCKf1/P+HHPv3W+vD/Yfn/ffQfX37rXXf8Avv8AjV/6e/de68f9449+6910f6c8f778+/deHXvz/rcn/bWt+B7917y67/3345/w/wBf37r3XQ55/wB99ffuvcOvfTn/AG/+++nA9+6916/+P/G/9geffuvde/23H4+n+P09+69176/8a+nv3Xuvfn8/i3+P/FffuveXXj/t+P8AkX+v7914dd/4/wCv9b8e/de8+uhb+v5/wH+++nv3W6fLrv8A3v8Aw+vv3WuurH/ff7EEf7C/v3Xsde+v/Fb/AOP+t+ffuvdGj+Mny07P+MG5DX7UrWzG0MjUJJujYGUqZf4DmkASN6umA8v8FzqRRgR1sC67KqSrLEPGRvyVz9vnI96Ztvk8Swc1lgcnw3+Y46JKCgdRXADBl7eh/wAi+4m+ci3uuyk8Xa3b9W3YnQ39JeOiSmNYGaAMGAA62a/j78kur/kntFNz9e5cNW0iQJuTamRMdPuXa1dKt/tspQh2ElNIyt4KuEyUtQFIR9auiZsco86bHzpYfW7RcfrKB4kTYkiJ8mXzBzpdaq1DQ1BAzf5S5z2LnTbl3DZrmrADxImoJImP4XWp/JhVW/CTQ0FTeuydpdj7Vzmx99bfxm6dp7lx9Ri83gsvTrU0NfRVKFHR1NnimQkPFNGyTQyKrxsrqrAQbjt1ju1lcbfuVqk1nKtGVhgj5eYI4qwIZTQqQQD1IvLvMe+8pb3tvMfLW6TWW+WcqyQzRNpdHU1B9CDwZWBV1JV1Kkg6mP8AMI/lk7t+L9dkuzurIcnvHoSsq3mlkCS1u4Os3qpp3jxe5BGJJa3bkCBY6fLmwuRFUhJCkk+IvuD7a3vKUr7hYBp+X3bDcWiJOEkp5eSyUCk0B0sQG7jfdY++JsfvNbWfJ3OkkO3+50cYAFQkG4BQAZLetAk5NS9qPIF4dSaljqY/43/vrf4+4t6zi699R9B9ffuvdd/g/UH63/r+feuvddc/77/H+nvfW+vf77/D6f8AG/futdd/8R/j/wAb9+6911/rj/X9+63163++4/3x9+6117/bc/4X/r9Pfut9d/X68/6/B/P+8e/da66+h/3g8/778e/de69+P97/AORf4e/de69/j/vuPp/gfp7917rw/H+82Pv3Xuvf7f8A3v8A4j37r3Xv94/33+t791vr3++/r/sPfutde5/P+w/r/X/bX9+6913e9/8AH/jZ9+69/g69/sef9v8A739L3966911z/X+v+8f7b+nvfXuvf776/wCv7917rx+n+2/4n37r3Xv99/vvz7917r3+9f77/Y+/db699P8AX/4p791rr3P+9/77+lre/de69/rD/ej9Pfut9e4H1+n+9/7H37rXRtvij8Lu6vl7usYbrrCfw/auPqoY92dj52Gqg2htmFiryxPVpEz5bOPC14MdS6qiQkM/ih1zIKOVuUN75uvfpdqt/wBFT+pK1RFGP6TUNWPkgqx4gUBIg33u+8J7eexGyHcObNx8XepUJtrCEq11cHgCFJHhQg4eeSiLkLrk0xtt2fEn4V9N/D3aRw+wMZ/Ft4ZWkih3h2VmqenbdW53R0mamEiB1w234qhA0GOp28SaFaVppgZmy85N5F2bky1KWa+LuLrSSdgA78CVUZ0R1AIQE8AWLMA3XCb30+8Pz/7976L/AJovPA2GBybXb4mb6a3BBAahp4s5U0edxqNSEEcZEYN57GvUEde9+691737r3Xvfuvde9+691737r3Xvfuvde9+690VH5k/JPF/GLpbO7zEtNLvTMJPt7rnEzqswr911lPJ9vXVFMWXy4nb8V6yruVV0jWEMHmjvJftRyBc+4nN1ltGlhtMREt04xphUiqg+TyH9NMGhOqhVW6x2+9B767f7Ae1G9c3GSNuZ51a22yFhqEt7IjeGzpVawwAGefuWqJ4asJJEB1A8hkK7LV9dlcnV1FfksnWVOQyFdVStNVVtdWzPU1dXUzOS8tRUTyM7sSSzEk++ptvBDawQ21tEqW0aBVVRQKqiiqBwAAAAHkB18xO4X97ut/e7puV08+43MzyyyOSzySSMXd3Y5ZnYlmJySSeoft3pJ173rr3Xve+vdd+/de669+HXuu/fuvde9+6911798+vdd+/de697917rr37r3Xvfuvde9669173unXuve/de6971nr3Xve+vde9++3r3Xveq9e679769117117r3vfXuve/de697917r3v3Xuve9de6797z17rr37j17rcj+HP8A2Sr8e/8AxEuyf/dJS++UHup/08nnr/paXH/V1uvqY+7J/wCI7+yP/ir7b/2ixdGT9gHqcuve/de697917r3v3Xuve/de697917r3v3Xuve/de697917r3v3Xuve/de6//9Tf49+691737r3Xvfuvde9+691737r3Xvfuvde9+691737r3Xvfuvde9+691737r3Xvfuvdazn81jJmv+Vk9KSxGF672djFBm8oAmfL5iyxlR9sL5YnRzcnX/bsMKffeczc+SRn/QrSFeNeOp/y+Ph+fn1hL94CbxOfESv9nYwrx/pSN+XxcPz8+q1/rf8Ar+Px/rfT/W9wz1CFf2de/wCNG/1/p7917r30tb/kf+3/AMPfuvcevfn6fn/ePr+ffuvde/Jt+Lj/AHn/AF/8ffuvdet9fz+D9P8Afce/de68b/0/r+T+f+I9+63jr3+tYW/x/wBv/rfX37rXXuP6/wC8f72Px7917rsfj/fcn/jXv3Xj59dfT/G3+PH4/wAffuvdd/77683/AD/hf37r3XX+sb/0/oLW/p7917rx/wCND6fj/ePx7917r31vf68j/ilgffuvenp13/tv6W/3v6Xt9ffuvddf4/1/r/sf9e3Hv3Xuvf8AIv8AX5/p+Offuvddjj/b/wC+/Hv3Xj11x/vH+9/nke/dez13/wAT/wAV/wCIv7917rr+v5/4n/Ae/de9Ou/99/h/j/r+/de66/1+DwB/r/7x7917rwtz/sf97P8Asfz7917069c/1/HJ/wBf/W/Pv3Xul71p2dvvqDd+M3z13uKv23uTFSBoKyjcNDU05YGbH5OjlWSkymMq1UCWnnSSKQfVbgEGuzb1ufL+4Qbps940N9GcMPMeasDUMp81YEHzHRzsW/7ty1uMG67NeNDeIeI4MPNXU4ZT5qwI8+IB62TPh9899h/JGlo9o7mNDsjuKGn/AHttyTtHiN2Gni11OQ2bV1Ls0sgVWkkxsrtWQxhmQzxRySrmZ7d+6+185JFt1/oteYwMx1oktBloSfPzMRJdRUguqswzX9uvdfaOdoo7G6K2vMQXMRPbLQZaEnj6lD3qKnuUauj719BQ5WhrcXlKKkyWMyVJU0GRx1fTQ1lDX0NZC9PV0VbSVCSU9VSVVPIySRurI6MVYEEj3K8sUVxFLBPErwOpVlYAqykUKsDUEEGhBwRg9TBa3VzZXNve2Vw8N5C6vHIjFHR0IZXRlIZWVgCrAgggEEEdayn8xf8AlR1vX/8AH+8/jHhqnJbEX7zMb26soUepyWy4v8qrchnNnwqPLX7QpY1BkoFD1OPX1R+SmBWnxb9x/aqXZ/qN95biaTactJEMtCMksvm0IHHi0YyarVl7EfdP++5b80/uv2294twSHmY6YrTcXIWO7PakcN0eCXTH4ZjSOc4fTLQy0L/8U+n4+t/cHddM+uxf/if94+gv7117HXX+9X/5H/j731vr3++Nrf77n37rXXr3P+9/8T/Ue/db68P9j/rf74+/da69/wAU/wCKf7C3v3W+vDn6/wC+/wCK3v7917r3+H++H++t7917r1/95/2Hv3Xuvcf7D37rXXf+9D/kX05/HvXXuuv6cf1/33097/Pr3Xv+N/j/AJF9Pfuvdet9P95/339ffut9e/33++/r7917r30/3r/fW9+6114f7488H/jXv3W+vX/3n/H/AHv+vv3XuvX/ANiP9h/xv37r3Xvx/wAi9+61143/AOJ+v+H+v78Ot9d/7G34/wCK8/6/vXWuuv8Akdvzx/r+99e67+h4/P8AvuLfX3rr3Xv9j/X/AH3+HvfXuucMM1TNFT08UtRPPKkMMEMbyzTTSuI4oYo4wzySyOwCqASSbD3709eqySRxRvLLIqxKpJYkAAAVJJOAAMkngOrzPhH/ACdt4dkjD9lfKFMnsDYcpjrcd1hCZsfv/dNOPVGdxy2SXZGHqOLx+rKzR6hppLxzNNvJHs/uG8eDufMmu12ytRFSk0g+YP8AZIfUjWQDRVBV+ubv3i/v8bDyib/lD2aaHdOZhVJNwNHsrZvPwBkXkq/xYtlNDWfujGzHsjY2zutdrYfZOwdtYbaO08BSrR4jAYGhhx+OooVJZykMCr5KiolYyTTOWmnlZpJGZ2Zjk/t222G0WcO37ZaJBZxiiogoB8z5ljxZjVmNSxJJPXHzmPmXf+b96v8AmLmjeLi/3y6cvLNM5eRz8yeCqKKqiiooCoAoACr9reiTr3v3Xuve/de697917r3v3Xuve/de697917r3v3Xukhv7fm1OsNnbh39vjLwYLau18dNlMxk6hZJBDTxWCxwU8CSVFZWVUzLFBBEryzzOqIrMwBNNl2Xc+Yt1sdl2e1abcrmQJGgoKk+ZJoFUCpZmIVVBJIAJ6DXOHN/LvIPLG98482bmlny7t1u008rBm0oo/Cqhnd2NFSNFZ5HKoiszAHUa+W/yc3L8pu16/e2TWqxm1cYsuH2BtWWbXFt/bqTF1kqI45ZKZs9mXUT5CZC2uTTErGGGEL1B9r/bvb/bflmHaICsm5yESXMwGZZacASAfCjHbGppQVYgM71+aP7zX3gt8+8T7kXfNd2kttyzbKYNts2aot7YNXW6hin1NwaSXDrWpCRB2jhioV33JHWO3Xveuvdd+99e669+691737r3Xveut9e97611737r3Xvfuvde9+691737r3Xfv3Xuuvfuvdd+/de66966917348evde97+XXuve/de6979w691737r3Xvfq/Pr3Xvfuvde9+8+vde9+691737r3Xvfuvde9669173vr3Xvfuvdbjfwvqoqz4ofH6WEsUTq3atKdS6T5aHHx0U4sf7Inp2sfyOffKT3ZjaL3L55V+J3Oc/kzlh/Ijr6kvuvTx3H3dPZOSMnSOWrBfzS3RG/wCNKejN+496njr3v3Xuve/de697917r3v3Xuve/de697917r3v3Xuve/de697917r3v3Xuv/9Xf49+691737r3Xvfuvde9+691737r3Xvfuvde9+691737r3Xvfuvde9+691737r3XvfuvdarH8yDKplPmR24InSSHHDZGLiZY5Izro+vtrGrRxJZnaLISTJqACsqi1xycEveScT+43MOk1VPBX9lvFX9jVHWBfvXcG49yN+FRojWBB+UEZNa+epiPsp9vRHDwB/vv8L29xh1FXXhx9D/T+n9eef9j79177euv8fz9D/r/1v/sffuvdd/0/1v8AYcH/AGPPv3Xvn11/T+v+8fW/9effuvdd3/3nj/W/x+vPv3XuvH/fH+n0/wBtx7917ro/n/in+B/w/r7917069b/Y/wC9j+o/3n37r3Xvp/rc/wCv/wAR/X37r3+Hr3+88/i3P9b+/de699Of68/8a+vv3W+vE/71/vvqb349+6117+h4+v8AyM/Xn37r3r176/4/j/Af7D37r3Xhzex/1ub/AF/3n37rx69x+P8AkXH0/PHv3Xuuzf8Ar/xQ2/1ueffuvY66ueb/AOw/33+Hv3XvMU69/vv+Ngf4+/de69xb/ff7x/t/fuvdd/8AE2v/AMi/1/fuvddcfX6n/H6H/iPfut569/xHBP8AgLf7b37rXXf++4/HFx/rj37r2OvfX+n++HHB9+69176/7C3++P0Pv3Xus9JWVeOq6WvoKqpoq6hqIKuiraSaSmq6SrppUnp6umqYWSaCop5kV0kQhlYAggi/u8cjxSJLE7LKpBBBoQRkEEZBByCOHTkUssEsc0MjJMjBlZSQysDUFSKEEHIIyDnq9H4Y/wAzODIDE9XfJTKw0ld+xjtu9t1RSGjrRYRUtF2AwCxUdUDpQZcAQyAhqwRsslVJlB7b+9ayC32PnS4Akwsd2cA+QW48gfLxuB4y0IaQ5We2nvfHdeBsXOs6pc4WO6OFbyCz+St/w34T+PSQXa6+OSOaOOaGRJYpUWSKWNleOSN1DJJG6kq6OpBBBIIPvJhWDAMpBUioI8+smAQwBBqD1Qv/ADF/5UVFv7+P95/GLC02N3033mZ3r1VQItNjd5yH7qtyOc2dCv7dDu6pkYGTHropsg3qiEdSStRj57j+0wuPqN+5Ut6T5aW2UfFxLPCP4vWICjf6HRqK3Tj7p/33bjlj91+23vHuDzctjTFabk5LSWg7Ujhujxe2UfDOayQjD6ogDFrL19BXYqurMZk6Krx2Sx1XU0GQx1fTzUldQV1HM9PV0dbSVCRVFLV0tRGySRuqujqQwBBHvGxlZGZHUhwaEHBB8wfmOuwttc217bQXlncJLaSoro6MGR0cBldGUlWVlIKsCQQQQaHqJz/j/vv+N+69Pde+n0/41e/B/wBt7917r1/6/wCv+f8Abf7x7917r3+tfk/737917rw/2/1P+29+6917/Y/8U9+6317/AA/33+HP+t791rr3+H/I/wDEe/db69/rc/425/3n/D37rXXR9+6313/yK39f9t/r+/de69z9fp79jrXXvz+P8P6f8T7917r3+w/3v8e/de69b/ffT/iffut9et/W9/8AffT37/B1rr3+t/Tnj/ffj37rfXv99+B/xHv3Xuvf7x9f6k/n/X9+6113/sfz/vvx/X3rr3XX/FP9j/j/AI+99e69zx/T/H/fD37/AA9b69x9P99/vP8Aj796de6Mx8a/iN3p8rtynA9SbRnrcbR1MVPuLe+X82M2PtUSqr6s5n2gmj+7MLa0oqZKivmS7RwMoYgRcucq75zTd/SbPZM4BGtz2xxg8C78BipCirsAdKsRTqH/AHd99fbb2R2j9589b6sd3IhaC0ipJeXNMfow1B01wZZCkKnDyAkA7UXw2/ll9H/FGPHbryEKdodyRRRSS793FQQrQ7erOWkXYe33NRBgApIUVkr1GRax0zRRuYRlNyX7WbJyt4V9dAXm9ih8Rh2Rnj+khrQjH6jVfFV0AleuKvv/APfD9xve5rvZLWQ7LyAWIFlA51zr5fWzjSZq8fCUJAKiqOyiQ2Se5R6xG697917r3v3Xuve/de697917r3v3Xuve/de697917r3v3XukvvTem1eu9r5reu987Qbb2tt6ikr8xmclIY6WjpkIUelFkmqKieVljhhiR5p5WWONWdlUmO07TuW+7jabTtFm9xuU7hUjQVLE/wAgAKlmJCqAWYgAnoh5n5o5f5L2Ddeaeat2hseX7KEyzzymiRoPM8SSTRVRQXdiERWYgHVu+c/zaznyl3WmC259/genNrVsx21hJZJYarclahaIbs3LTJIYPvJIiwo6chhRQOwuZHkY9HfZr2fs/bjbTfbhom5suUHiyAArCpz4MRpWlf7R/wDRGAxpCjr56vvg/e23T7wnMK7Dy4ZrT2s26Vjbwksr3kgx9XdJWgNK/TxEEwoxLHxHbSQL+n++/wCRe5v6wp6970etde97691737r3Xvr7917r3v3Xuve/de697917r3vXXuve99e697917r3vXXuve99e697917rv37r3XXv3Xuve9de69795de697317r3v3Xuve/de697917r3v3Xuu/fuvdde/de697917r3vXXuve9/4evde9+69137917rcH+DX/AGSN0H/4j/Hf+5FX75We8X/Tz+d/+e9/8nX1DfdP/wDEbfZb/pQW3/HejXe416yE697917r3v3Xuve/de697917r3v3Xuve/de697917r3v3Xuve/de697917r//1t/j37r3Xvfuvde9+691737r3Xvfuvde9+691737r3Xvfuvde9+691737r3Xvfuvde9+691qKfNTItlPld3zUsZSYuw8xjgZiGfTh/FiUFwzDwqtCBGOCEAHH098+vcmbx+fOanJOLx1z/QOj9nbj5dc9fdObx/cHmp84uiuf6Cqn7O3Hy6LBf8A4n/e/YI6AFOuh/j/AL7+v+2t7917r1h/h+L8f1+n9be/dez17+l+P8Df6+/de69/r/77/kXv3XuvW5vf/if979+698uu7f7fn/G1+ffuvddX/wCRD6/4A2/Pv3Xqddj/AFv9j/xq/Hv3XuuuDf8Aw/3j/kXv3XuHXhzz/sbf7D8fm/v3Xuvf6/0P+3+n/Ee/de/w9e/qf97/ANh/T+nv3Xuu7/0/3n/ff4+/da66/wCN/kf69+P9f37rfXrn+v8Axv8AxHv3XuvX/wAef+IPH09+69/g69e1v6n8/wDFOLe/de69/vP+x/1rn8+/de69zb/ev6/7b/ffT37r3Xf0+n/Iv6+/de64/j/W5/Bt9B791vrv+lv+Rf1/r9T791rrv68f77/H+nv3Xuvf7Yc/4m3PH+Hv3Xuvc/QW/P8Avv6j6+/de+fXVv8Abcf8b/1r+/der+3r39Sf6fX/AHof1t7917069/yLj/D/AB9+691ZZ8NP5hW7OgmxvX3ZLZHefT4eOmogH+53JsOJmCmTASzurZDBRKbvjZHAjA1UzRnXHLM/tx7ubjym0O07xrueXa0A4yQfOMn4k9YyaDihXIacfbT3ivuVfA2bfi9zy8KBTxktx/Qr8UY/32TVR8FPhOxrsrfG0ux9sYreWxtwY3c+2M3TipxmYxc/mpp0PDxurBJ6Wrp5AUmgmSOeCRSkiK6lRmNtm6bfvVjb7ltV2k9jKKq6moPqD5gg4ZSAymoYAgjrMrbtysN3srfcdsu0nspVqrqagj/IRwINCDUEAjqsL+YN/LH2h8oKHKdndWRYzZfflJSNNJJ446PbvZi00czJjNzeLxx0G4ptQSnzBVydKxVQaLRLTxZ7h+1trzIs277Iqw78BVlwqXHnRjgLKfKQ4Y9smDrTPH7rX3xd99mrmy5O51ebcPbGR6AVLz7fqIBkt61LwClXtagCpeEh9SS6mO9tkbt633VnNj772/lNrbt23XzYzN4HMUzU1fQVcBsVdGuksMqkPFLGzwzxMskbMjKxxQurS5sbmezvIGiuo2KsrCjKw4gjruNy7zFsfNuybbzHy1usN7sd3EJIZom1I6t6HiCDhlYBkYFWAYEBLf0/5Hyfafo567/rwf68ji/5966911+f98fz+Pp7317r3++/P+H9Pfuvde/2P++t7917r3++H4/23Nvfuvde/wBt/sP9b/b+/de69/sf+J/Hv3Xuvf8AE/n37r3Xvz/vv6/n37rfXv8AH8c/X/fC9/fuvde/330H++Hv3XuvW/B/5GPfutde444/4rxcfS/Hv3XvXr3+8/74/wC8+/db69/T/ff6/v3Xuvfg/wC+/wBh/re/da69+Pzf+v1/3319+6913/sf96/Nvfvy69119ef+J/P++/p79w690oNrbT3PvjcGK2ps3b+Y3TubN1aUOIwG38dVZXL5KrkNkgo6CiimqJ3P1OlTpUEngE+3re3nupora1geS4kYBVUFmYngFUAkk+QAqeizet72blva73e9/wB0t7LZ7ZC8s88ixRRqOJd3IUD7Tk4GT1f78P8A+SnWVv8ACd+fLfItQUh+3rqbprbGRH8QqEIL/b763Xj5NGPU2GujxUjzFW5rInDR+565P9lLi58G/wCbZDFBgi3Q97D0kcYQHzVKsQctGwp1y99+f7w63tvruWfYu0Es41I263Cdinhqs7ZxV/OktyoWoxbupD9bDGy9kbP6521i9nbD2zhNobWwtOtLi8Dt7HU2LxlHEoAJjpqWONGmlI1SSNqklclnZmJJyM2/brDabSKx220jgtEGFQAD7TTiTxLGpY5JJ65Wcw8x7/zZu97v/M28XN/vVwxaSaeRpJGPzZiTQcFUUVRRVAAA6VPtb0S9e9+691737r3Xvfuvde9+691737r3Xvfuvde9+691737r3QSd0d49adAbLq99dnbip8HiIS8NBSLpqM1uDIiNpIsPt7Fh0nyeSmC30raOJLySvHErOon5S5P5g533aLZuXbBpro5Y8I40rQvK/BEHqck0VQzEAxx7pe7PIXs1yrc84e4O/R2W1IdMa/FNcS0LLBbRA65pWAJ0rhVDSSMkas66uXy8+aXYnyr3LorHqtq9YYeoZ9rde0ddJJRq63Vc7uaWPwxZzccqEhJGTw0UbGOnVdc0k/Rz2t9o9i9tdvrGFueY5V/WumUav+acINTHEPMA6pD3OTRFT56fvO/ev52+8XzAY5JJdt9urVz9JtqSHSSD/uTeFaLcXTfhJBjtkrHAAWmlnJj7lrrFLr3v3Xuve/de679+69117917rv37r3XXv3Xuve/de697917r3v3Xuve/de69/vv999Pfut9e9+61173rr3Xvfuvdd+99e669+691737r3Xvfvz6913798vPr3XXvXXuu/e+vdde/de679+691737r3XXv3Xuve/de697917r3v3Xuve/de697917rcI+DX/ZI3Qf/iP8d/7kVfvlZ7xf9PP53/573/ydfUN90/8A8Rt9lv8ApQW3/HejXe416yE697917r3v3Xuve/de697917r3v3Xuve/de697917r3v3Xuve/de697917r//X3+Pfuvde9+691737r3Xvfuvde9+691737r3Xvfuvde9+691737r3Xvfuvde9+691737r3Wmd35lBm+9u6s0phZcv212NlA1OS0DCv3hmKoGBizExETem5Nx+ffOLmuf6rmjmS6FP1L+4bHDumc4+Wcdc2ecZRPzdzTPUUfcblscMzOcfLoJf99f8f4f6/Psg6DvXuPx/h/r/AIt791rPn17n8f0H/FPfuvfb163+wv8A7x+AL+/de+3r3+xv9P8Akf149+6917+gt/xH+359+698+u/6/wCx/wBj+LfT/H37r3XX9P8Aff8AFPp7917r35/3314H49+6917jn8cf0/3xPv3W+u/9j/vP1/1+Pr791r8uuP8Ar/n6/wC8/wCH159+6313z/vH5/41x791rHXf1v8A8R/h7917rq/+x/1uf+IA9+6913/vh/h/T88+/de66+v+3H0vb+v19+69w68P+N34/wBf6+/de67/AB/X/kf09+6911f/AH3++/1vfuvfn12P8P8AfA/6/v3Xj11/vP1HN7i/v3Xuu/6cf77+nv3XuuuBz/viLH/X9+6317/X/wB7P9fp+Offutde/H9fqL/77+g9+6917+v+w/297e/de9OvW/3v/X+n1I4t7917r31/P/I+ffuvdd/4/j/ez/vXv3XvTo0Xxj+WfZvxf3P/ABDatW2Z2hk6mJ91bByVRIuDzkS6UappW0zHC52OFQIq2FC9gFlWWIGMjfknn7e+R73xtvk8Swdh4sDE6JB6jjoenBwK8AwZaqR9yL7h75yLe+JZv4u1yEeLbsTof+kvHRJTg4GcBgwAHWzl0B8i+s/khs2Pd3XmXEstOIIdxbYr2hg3LtXITIzLRZrHpLIUjlMb+CpjL01SEbxuxR1XNvlLnHZOc9uG4bRcVdaCSJqCSJj5OtTg0OlhVWoaGoIGcfKfOGyc5bYm5bNc6gKCSNqCSJj+F1qaedGFValVJ6L984fgL1l8ydqNUVS020O4MFQSRbM7IpKSNpiIhNLT7c3fFHGZ81tSaomYhQRUUUjmWnaxlhnJefPbzbecrYzJSDfY1pHLTDU4RygCrIfIjujOVqNSPmJ93H7z3OPsBvawwl7/AJCuZQbuwZjTNA09qSaQ3IUDP9nMoCSjCSR6efd3RvZnx47BzHWfa226rbu58S5kj1XmxebxbzTRUef29kgqw5bB5LwMYZ0sQVaORUlSSNcPd42bcth3CfbN1tWiu4zkHgR5Mp4Mp8mFQftB672+3XuPyf7q8rWHOHJO7Jd7NOKGmJIZAAXhnj4xTR1GpD6hlLIysQk/33+8eyzoddev/vvz791rr30/p/vj/vHv3W+vX/33++vf36nWuu/9e9vxz/T6fn37r3XX+w/2H+3t/vHv3W+uv+Rfj+v+8fT37r3Xf/FP8f8AePfuvde5/wBfi/8Avrf6/v3Wuvf776fU39+6917/AB/33+Hv3W+vf8bP++H09+6117/ff8a9+63163++P1/H+9D37r3Xvx/xr/fD8+/de69f8/7x/sPpb+l/fuvde/4p791rrkqsxCqpZmIVVUXLMSAFAFyzE/T37/B1okKCxNAM9WtfEn+Uv318hP4Zu3sSKo6U6tqvHUplNw4923tuGjPikU7d2jOaeop6eqif0VmQNNDYh4kqB6fcn8o+1XMPMwiu7lDZbSc+JIp1uP8AhcdQxBxRmKoRlWalOsJffP78ftl7V/WbHyq68xc6JVTHA4+kgbI/XuhqVmUjMUAkf8LtEc9bMvxt+H/QvxUwAxPUuzKWizFTSrTZ3fOYEWV3zuMBxIy5XcEkMc0dGZVDLR0q09CjDUsIa7HJ3lfknl/lKAJtdpW6K0aZ6NK/qC1BpXA7UCrgEgnPXHz3c9+vc33s3M33PHMDyWCPqhs4qx2cGKfpwAkF6YMsheYjBkIoAZ32Leob697917r3v3Xuve/de697917r3v3Xuve/de697917r3v3Xuve/de6r7+W38wjqv42QZDa2DkpexO3UVoE2fjasfw3bdQ6KyVG9ctBrXHaEYMKGHXXS+kMsMbiYTh7YexvMvuA8O43atYcrnJnde6UVpS3Q015x4hpGuaFmGg4Y/eT++p7cewkN5sG3yR737ljtFhDINFsxAYPfzLqEA0kMIFDXD1Tsjjbxl1p+5e8OzO/d4VW9uz9y1Wey0pljoKUf5PhsBQSSmVMTgMVGftsbj4eBZQZJSuuV5JCznoLylyby9yRtUe0cubesFuKFm4ySsBTXK5y7HPoorRAq0HXBH3X94fcH3q5nm5r9wt+kvL4lhFGOy3to2bV4NtCO2KNcCvdI+kNNJJJVyEvsUY6jHrv37r3XXv3Xuve9de6973+fXuve/de69/vvr7917r3v3H7Ovde/wB9/r+/de697117r3vfXuve/de679+69117117r3v3Xuve99e679+69117917r3vX2cOvde97691737r3Xv99/vv9f37r3Xfv3Xuuvfuvde9+69173rr3Xve+vde9+691737r3Xvfuvdd+/de669++XXutwj4M/9kjdB/8AhgY7/wByKv3ys94v+nn87/8APe/+Tr6hvun/APiNvst/0oLb/jvRrvca9ZCde9+691737r3Xvfuvde9+691737r3Xvfuvde9+691737r3Xvfuvde9+691//Q3+Pfuvde9+691737r3Xvfuvde9+691737r3Xvfuvde9+691737r3Xvfuvde9+691737r3WkbuLJnNZ/OZlnd2y+YyeTLvHHHI7V9bPVF3ii/bjZvLcqvpB4HHvmVdTG5ubm4JzJIzf70SfL7fLrmFuNz9ZuF/d1JEszvU4+Ji2R5cemY/n/Y/wC+4+lvbHSTr1uf6fQ/4f8AI/futVx17i5/2H1/33+Hv3W8468Pz/Uf8R/tuPfuvdet+fp/gf6f7x7916vXf+8/7b/fW9+6111/rf4/X/bWva/Hv3W+vfT/AFv9t/j/AL3791rj17/W+v8Axvnk/wCPv3Xuvc/63+v/AMV9+6917/jZ/wBv+ffut9et/jb/AIk+/da69zYcf4f7C3B/p791vz69zY/63v3WsV69+P8Aif68ce/de8+vf739OBz/AI/7z791vr3+I/3w/r/gPfutdeP+xFv9bjj6X49+63+XXv8AYW/p+Pz/ALc+/da674/x/wB9/wATx+Pfuvddf7x/Xj/bfke/de69/wAV/H5/31vfuvdev+f95+v4/wBb37r1Ovc/8V/B/wAP8L+/dex178f7wPqf98ffuvde5/x/1if8P6/059+6917/AIn6f7awH9Pfuvde/H1/2/8Asb/4/j37rfXv9b+n+x/w/wBv791r7evf77n+lh/j+T7917r3P9Px/T/Yf7e3v3XuhF6r7Y390tvHHb7643DWbd3Dj/2zNARJR5GheSKSoxWXoZQ1Nk8XVmJfJBKrKSoZbOqsDfY9+3XlvcYd12e7aG8TzHBlxVHXgyGgqpxgHiAQecv8xbxyvuUW67LeGG7Xj5q61qUdThkNMg/IgggEbMXxC+cOwvk7i4sHW/Z7O7aoKXyZbZc1V+xmEgh8lTmNnT1DeTJY5QjPLTEvV0Sg+TXHpmfNT289z9q53gFrMFtuYEXuhJw4AqXhJyy8SVy6edVo5ze9vPdDZ+ercW502+/otXgJ+IAZeEn409R8SfiFCGIj/Kn4l9TfLjr2fZHZOL8WSo0qajZu98bGibl2XmZoii1+MqCUFXQTMFFXQTlqWrRRqCypFLEJObuTdo5x282m4R6bpAfCmUd8TH04akP40JowyNLhXXLP2U98uePYrmqLmPlG81WchVbuzkJNvdxA10SLnS4z4UyUkiJNCUZ0fTg+VfxH7Z+IvYE2y+xsYajE10lRPszfWNgnO2N54mKVkSrx9S4YUeUgj0/eY+VvuaR3F9cTxSyYb80crbtyluLbfukNAamOQfBKoPxIf2alPcpIqMgnvx7J++nI3vrytHzDyneaL6MKLuzkK/UWkpFSrqPijJr4U6jw5QDTS6uiFd/2/wDvv9b/AF/Yb6mbr3+H+8/4fX/ePfut9e/rz/vv9j7917r1v99/xF/futde/wB4v/vQ/wAP8Pfut9e/p/sL+/de69/S/wBD/rf7D6/6/v3Wuvf0/wB99f8Aivv3Xuvf4/i39L/7z/iffuvdevbj+hv/AMR/X37rfXvp/t/9f/ffT37r3Xh/yLn8/wCtx+PfutdeB/H/ABr/AHw9+6317/fc/wCP1P8AvHv3WuvH6X/33Pv3Xuj2/Fr+XZ8kPlTNRZXbO2H2X11UNG83Zm+YK3E7cqKVmHkl21T/AG7ZHd02jUE+yjalEg0Szw/UDXlfkDmTmt0ewszHYVzPJVYvQ6TQlzilEDUPxaRnrGr3o+9b7SeykdxZbxvI3DmxQQNvs2SWdW8hcNq8O1FaV8VhJpOpIpOHWy58Uf5ZPxy+Lpx24lxH+lLtKj8cw7E3xQ0s5xdbGyutRs7bGqqxO1XjZAY5wanJJdl+7KMV95L8p+1fLnLBjupk+t3Vc+LKo0qQagxxVZUIoCGJdwa6XANOuQXvd98X3Z95hd7Sb79y8lyVH0Nm7DxEONN1cdstyD+JKRwHB8DUK9WK+5N6xP697917r3v3Xuve/de697917r3v3Xuve/de697917r3v3Xuve/de6DrtDtrrjpja1VvPs7duJ2jt+l1KtTkpz9zkKlUaQY/DY2BZslmsnIikrTUsU0zKCdOkEg95d5Z37mzcotp5d2yW6vm/CgworTU7miRoDxd2VR61PQJ5/8Acfkf2t5duua+f+ZLbbNjiB75W7pGALeHDEoaWeZgCVhhR5GodKmh6oE+Vn81LfXZK5PZPQceT632TN5qSr3jM60/YO4KYhVJoJaWWSPZtFKQ1jTySV7rpPngu8Rzc9tPu2bPsBtt453aO/3cUZbcZtoj/TBAM7DHxARA1Gl8N1xl+8f/AHi3NfO67jyj7Kx3Gx8rPqjfcGOncbhTQVg0k/Qoe6jIzXJBRhJbsGjNR0001TNLUVEslRUTyyTTzzSPLNNNK5eWWWVyzySyOxLMSSxNz7yhREjRY41CxqAAAKAAYAA4AAcKdcyp55rqaa5uZnkuJGLO7EszMxqzMxqWZiSSSSSTU9Yvd+muve/Dr3Xvfuvde96/Lr3Xve/l17r3v329e697917rv37r3XXvX5de697317r3vXXuve9+XXuve/de697917rv37r3XXv3Xuve/de697917r3v3Xuve/fZ17r3vXXuu/e+vdde/de697917r3v3Xuve/de697917r3v3Xuve/f4Ovdd+/cevdde/de69719nXuve99e62//gdVxVvxB6FmhDBU2THSHWAp8tBlMlQz2AJuhmpm0n8rY8fT3yw954mh90udUelTelsejKrD+RFfn19P33RrmO6+7T7MSxV0jZIUz6xlo2/LUpp6inRt/cY9ZGde9+691737r3Xvfuvde9+691737r3Xvfuvde9+691737r3Xvfuvde9+691/9Hf49+691737r3Xvfuvde9+691737r3Xvfuvde9+691737r3Xvfuvde9+691737r3SQ7ByYwuwt75kkAYnaG5cmSZvtgBQYatqiTUaW8AHi/XY6frbj2XbxP9NtO6XP++7aRuNPhRjx8uHHy6RblMLfbr+4PBIXbjT4VJ4+XDj5daUf+P8Aj/X/AI2R9PfNTrmJ16/+t9PoP9t9fxx791rru5/w/wBj/vH9P6+/de665/HP5/2Frf19+69jz69+P6/7x+ef99+PfuvefXjz/vHJ/wBtY/7H37r3Dr35+n++P+Hv3XuvcD+n+8cj/effuvdeH9Bz+fr9f+I9+6917+v0sfp/T6/7D37rf+Hr1v6f63AB9+61Xr31t/T6/wCH+t/tvfuveuevWH+8/j/fD6e/de69/S9+P9f8fT829+6917/b/wCH+34/H49+6914fn/X5P0PA/3n37r3Xv8AeOT+f68D37r3Xuf+I5sP+Ne/de69b/ef6/4e/de69/tuP6/8V/w9+6913+P+Ki3/ABHv3Xuuv9j9PqP94/1vfuvde/HIH++/2F/fuvefXv6f7D8/7Dn6e/deHXv6W/5GDb6+/de67/2/++/wPv3Xuuvp/vH4P1/4n37r3Xf+8f4/8b/B9+6911yD/vP+9H37r3Xf9R/xvj/Y8e/de9Ovf73/AL7+v+t7917rr/bfU/71c+/de69+ebfn6H/eP8ffuvdOOIzGV2/lcdm8Hkq7D5nE1lPkcXlMZUzUWRx9fSSLPTVlHV07xz01TBKgZHQhgQDf29BcT2s8NzbTNHcxsGVlJVlYGoKkUIIOQRkHh0otbq5sbiG8s53iuo2DK6kqysOBBGQR1sF/Cj+Y9iOyhierO+K6iwPYbeGg2/veQQ0O397S3WKCiy1vFTYLdM91CEBaOue4TwymOGXLT2095bfePp9i5rlWLdzRY5zRY5jwCvwEcp8jhHOBpbSrZg+2PvNbb/8AT7FzRIsO94VJsLHOeAB8klPp8Dn4dJIQ2Ld19IdZ/ITr7MdZ9rbao9y7Zy8ZZBKiR5PCZJYpY6PP7dyWh6jDZ3H+VjDURWOlmjcPE8kbzRv/AC/tXMu3TbXu9sJLdsg8HRvJ42odLj14EVVgyllOXHt37jc4e1fNNhzhyTvElnvEBzQkxzR1BaGeOoWWF6DUjeYDKVdVZdPX5x/APsv4bbparmFVvDpzPZCSDZvY1PTBVSSU1E1PtrdsEPoxG6IKWEm9hS1yIZKc3WWGDDnnbkTdOTL0LODLtUjERTAYbz0OPwSAZ08GFSpIBp3s+7h95/lD3/2UQR6LDn62iBu7BmqSBQNcWxOZbdmPzkhJCSjKSSEE/wAP+Kf7D2Busnuvf7cf7H/ffS3v3Xuvf7D/AI1b/YfXj37r3Xvr/vX+w4+v+x9+6314fg/T349a69b/AI3yP8P9h791vr3++/p/vHv3Wuuv+Kf8a9+6313x/t/96/4r7917/D14f73/AL3/AMT7917r3/G/99b37rXXv6/74/049+630cL4y/BT5G/K2rim612a9Ds9agQZDsfd0kuC2RQFXCTiDIvBPW56pgY+unxlPWTx39aqvqAq5a5L5i5sl0bRYk24NGmc6Il9auR3EeaoHemdNOoE94fvKe03slbunN+/iTfimpLC2Amu3xUVQMEhVvJ7h4kP4WJx1sb/ABY/lD/HjolaDcnZkMXe/YsBhqVrN04yODYmFqk0SacNsl562kyDwyggVGUkrC2lXjip2uvvI7lX2b5f2bw7reiNw3AUNGFIFPoI6nxKZFZCVYUPhqeuTPvV9+73V9yjdbRye7ctcptVdNvIWvZVNR+rdgI0YI/BbrFSpVnlFD1bBBBDTQw01NDFT09PFHBBBBGkUMEMSCOKGGKMKkcUaKFVVAAAsPcvoiRoscahY1AAAFAAMAADgB5DrCCSSSaSSaaRnldiWYkkkk1JJOSScknJPWX3bqnXvfuvde9+691737r3Xvfuvde9+691737r3Xvfuvde9+690z5/cGB2rh6/cG581itu4HFU71WTzWcyFJisVj6aMXeesr66WClpoVH1Z2A9qrKxvdyuoLHbrSWe9lYKkcas7sTwCqoLE/IDot3jedo5e2y93rft0t7LZ7aMyTTzyJDDEiirPJJIVRFAyWYgD16qA+Sf823Ze1DkdrfHfEQ79z8fnpJN+56Gqo9l4+dGkhaTD4y9LltzyRspKSMaSjPpdGqIzY5S+3/3Yd43TwNy56ujY2JoRbRkNcOMGjtlIa+Y75BkMqHPXMz35/vKeT+Vjfcu+ym3Lvm+LqQ384dNviYFlJiTsmvCCKhgYYGBV45Zlx1RN2d272V3PuSbdvaG8s1vLOygpHU5WoX7aggOm9JiMVSpT4nCUJZA3gpIIIS9206iScz+XOVuXuUrAbXy5tMNpZjiEGWOcyOxLyN5anZmpitKDrjv7he6HuB7r743MfuJzXd7ru1KK0rAJGpABWCCMJBbodILJBHGharFSxJIc+z/APwdALr3v35de697917r3v3Xuve/de697117r3vfXuve/de697917rv37r3Xvfuvddf6/v3Xuve9de697917r3vfXuve9de679769117917r3v3Xuve/de679+6911/vv99/re/de6971/h69173vr3Xvfuvde9+69137917rr37r3Xv99/h7917r3v3Xuve/de697917r3++Pv3Xuve/de697917rbt/l8/9kb9Ff8Aht5b/wB6zcHvlx74f9PW5z/56V/6sx9fTf8Ac0/8Rh9nf+lWf+0ibo5PuKesm+ve/de697917r3v3Xuve/de697917r3v3Xuve/de697917r3v3Xuve/de6//9Lf49+691737r3Xvfuvde9+691737r3Xvfuvde9+691737r3Xvfuvde9+691737r3QHfJvKLhfjl3zkzIsT03T3Y/27vG8qfezbRy9PQoyIrErJWSxqb2UXuSBcgL87zC35M5rlLUI264p55MThf5kfL1x0Gedbg2nJ3NVypo6bdckefd4L6f50605T/wAj5/2AJt7519c3Ovc/6w/3vm3+9e/de67/ABc/4/1+v19+698uuvr/AL69v97J9+68evf74/X/AGw44+vv3XuvD/bf7D+n59+6916x/r/sT+OP9uPfuvde55/4rxx9f9b37r3Xvp/rn/kYv/X37r3Xv95+tv8AW+v+sfr7917r3/Iv9f8A3r+nv3XuvD/Acf15+v0vzx791s9eA/3o/wC9+/dar17+v1/3nn/Hj/W9+696de/3n+n9fr/xX/evfuvdev8A4/1/r7917r3+H++/1v8AYW9+6917/W54/rYC31/1vfuvde/1vx/X/eT79177evf0H++4+n4/Hv3Xuvcj/WH+H4/x9+69148f7yP6D6f4f19+6917/X/33/FPr7917r1h/tv97/2B/Nvfuvde/wBj/wAUvcf7D37rfXfP++/4j629+6111a3/ABH0H05/3v37rfHr17fi/wDyP/ivv3WuvW/2HFv8fp79x6313/sB/vX+tf8ApYe/da/Pro3/AKf6/wDxX8e/deHXv99a3++4v7917r30P+8/73f/AGHv3Xuu/r/sf99+OPfuvddf4/kc/wCt/vXP19+691cZ8JP5kVdsw4fqj5B5Srymz18OO2z2PVGSsyu11LRx0uN3VKS1VlNuQrcJWHy1VGLK4kgAMGRHtn7yzbYbfYebp2k23Cx3BqXi4UWXzeMeTZdOB1JTRkp7Ye9Ulj9Ny/zjcM9lhYrk5aPyCzHiyeQkyy41VXuW8/c22dkdrbJyW2Nz4vB732HvXCinr8fVCDKYPPYXIwxzwTRSxO8U0MqMk1PUQuGRwksTqyqwylu7Tbt726W0u4o7jbLiMVGGV1NCCCD9jKymoNGUggHrMvlvmTd+Wd32nmjlfd5LXeLWRZre4hajKwyGVhgqwNCDVXQlWDKxB1PP5hH8sbdvxgrMn2h1RT5TeXQdVVNNUsEmr9xdYNUzSGOg3M0aM1XthCyRUuXb6MVhqtMpjlqcSfcH20vuU5ZNx28PPy8zfFSrQkmgWWn4SSAsmATRW0sV1dyPusffF2L3lt7PkznaSDb/AHPRKKKhINx0gVe3qQFuDlpLUeQMkNUDJFUp7ivrOXr3P59+69176f8AEe/de68f9e9/r/xHP9ffh1rr3++/5F9ffuvdet/vj/T37r3Xv965/wBb6f09+6313/sfz/vvz711oddfj3vr3n0cf40/A75J/KippqnrrY8+O2XJP4qvsreJn2/salVHEc7UuSlppqzcM1OzAPBi6etmj41qi+oCzlvknmTmuQfumwP0taGZ+yFcitXI7iK5WMO4Brpp1AXu/wDeY9ovZWGaHmzmNZeYAtVsLWk941RUaowwWANTD3DwofwknHWwr8YP5OXx+6d/h+5e4Zf9O2+4PFUfa5qj+w63xVUul9NHtLyzvuDxMShkystRTzKAwpYm+mQnK/svse1eFdb/ACfXXwodFCsCnH4fikoairkKw4xjrld7yff790efvqto5CT+rXLTVXVE2u/kXh3XNAIK8aWyo6mo8Zx1bxQ0NFjKOlx2No6XH4+hp4qSioKGnhpKOjpYEEcFNS0tOkcFPTwxqFREUKqiwFvcywwxW8UcEESpCgAVVACgDgABQADyA6wSubm5vbie7vLh5bqVizu7FndialmZiSzE5JJJJ49SvbnTHXvfuvde9+691737r3Xvfuvde9+691737r3Xvfuvde9+690z5/cWA2piK7cG6M3iduYLGQPU5HM5zI0mKxdBTxqWknrK+umgpaeJFBJZ2A9qrKxvdyuobHbrOWe9kYKkcas7sTwCqoJJPoB0W7xvOz8vbZeb1v8AuttZbPbRl5Z55EhhiRRVnkkkKoiqASWYgAceqoPkB/Nu6p2QlfgujsNN2puaJ5qZdx5NKvC7Aop4yU88TOIM9uZI5lI0QJR08yWeOrZSL5Mcj/dh5m3gwXvON0Nt24gHwl0yXLA5pTMcJI82Lspw0QNeucnvT/eU+2nJ6Xuz+022vzJzChZPqHDwbdGykrqDkCe7AYYEKxwyodUd1QgmjjvH5Ldz/IrMLle095VuZpqadpsTtykVMXtXBlg6L/C8DR6KOOdIZDH9zKJayROJJn+vvMbk3295S5DtTbct7SkUrLR5W75pOHxyN3UJFdC6UB+FB1yJ94PvAe63vpuSX/uHzRJc2kchaG0jAhs7c9wHhW6duoKxTxpPEnKmjyt0A/sa9Qx137917rr37r3Xvfuvde9663173vrXXvfuvde96691737r3Xvex17r3v3Xuve/de6979jr3Xveuvde976917/ff77+nvXXuu/e+vdde/de697917r3v3Xuve/de697117r3vfXuu/fuvdde/de697917r3vXXuvf77/fce99e697917r3v3Xuvf77/AH1vfuvde9+691737r3Xvfuvde/5H711vr3vfWuve/de627f5fP/AGRv0V/4beV/96zcHvlx74f9PW5z/wCelf8AqzH19N/3NP8AxGH2d/6VZ/7SJujk+4p6yb697917r3v3Xuve/de697917r3v3Xuve/de697917r3v3Xuve/de697917r/9Pf49+691737r3Xvfuvde9+691737r3Xvfuvde9+691737r3Xvfuvde9+691737r3RSvnbknxXxG7zqkMgaXaMeOPifQ2jMZvE4iQFv+OZjriHH9pLj8+4/91Jjb+33NEgJzAFx/TkRP2d2fl0AvdCYwe3/ADW4rm0Zcf0yE/5+z8utSn/ifp/gfpa/vAPrnn178f4W/wB7H+v7917z699P99/X37rfXvwf945/1/z791rz6755/wB7/wAfr/X8e/de66P+x/23+9/4+/de69/T8/7z/vh791vr35/p9bf7D6e/de69/wAivbn/AAP9ffutde/2w/1vfuvdd8/7x9f+J+nv3Xuuh9P9uBz/AMTf68e/dep13xx/xT6n6/n37r3Xvr/r/gf0t/re/de/wddf77n+vv3r17r3+9cf8i/2x9+69/h69/xF/wDerDj37r3XiPxx/vvp9Offuvde/wB4/wABx/vf+v7917r3H+8/j/H/AIj37r2evf8AFP6fT/Yjjke/de68Of6/T/bD6j37r3Xvx/vuP9cf4+/de8+vf7H/AGH9fyP9j7917r1uP6n/AGH++/Pv3Xq9eHP+Fh/rj/kZ9+63178H6/7fj/kYt7917rv/AHv6/n37rX+Drr/ffj/D6/6w9+698+vf77/ivNv6e/de69z/AMav/vvz7917Geu+f6H6/wC+t9T7917rr+t/+RX+ov8AXj37r3Xv6fT/AFv9b/inv3Xuvf1H+H1vxa3+t/h7917069/thcf778+/de+3qxb4WfPbdHx0raLYu+Xr91dMVdUQ1Av+U5vY8lQ0kk+S2v5ZIxNj5amXyVWPdvGx1SQeOUuJpf8AbX3VvuTpY9r3MvPy0zfDxeEkkloqkdpJq8Zwcsuli2qafbL3bveT5Ido3gvPy0xpTi9vUnuj/iSpq0dfmlDUNskbf3DsvtDZ1Jndv5HCb02Tu7FSeGpg+3yeGzOKronpqujq6eZHjkR0Z4KmmnQOjB4pUDBlGZtpebZvu3R3VpNFc7XcRmhFGR1YUKkH81ZWFQaqwBqOs29n3iK4jsN72PcarVZYZonIIZSGV0dSCrKwBBBDKw8iOtb/APmLfyn6vYwz3efxewlTkdlL9zlt7dSY6KSqyWz4xqnrc7siLySVOU2wt2ebGorT41QXh8lNdKXGr3G9qJdpE++8sws+1irSwjLQjzZPN4v4hloxk1SpTsd91D778HMv7s9tvebcUh5iOmK03OQhY7o8EhuzQLHccAk5ISckLJomo01B3/G/999D7gvrpz16/H+9f1/4p79Tr3XuP8D7917r3+H++/1x7917r3++/wB99Pfut9e4v/t/99+PfutdH0+N38t35S/Jb+H5bb+yJNj7CrDBKOwuxkrdtYGpoZTc1eAopaWXO7pjeMN45KGmlpTIuh5473A25b9veaeaPDlsdvMdi3+jS1SKmcqSC0gwR+mr0PGnWM3u597f2X9oBdWO68xruXM0dR9DYFLiZXH4ZmDCG2NaalmkWQKdSxvw62DvjP8AyhvjR0caLPb/AKRu+d8wLFIa7fGOpo9k0FSqxl3xWwRLW42cGVSQcpNkmXgpoIv7yE5Z9m+W9mKXO7H94Xo/jWkI+yKp1eh8RnU8dAPXLL3g+/f7v+44uNs5XnHLPLbEjRZyMbt1qaCS9oki4pUW6wA5Dah1arTU1NRU1PR0dPBSUdJBFTUtLTRRwU1NTQRrFBT08ESpFDBDEgVEUBVUAAW9y5HHHFGkUSBYlAAAAAAAoAAMAAYAGAOsJ5ppriaW4uJWkuJGLMzEszMxqzMxqSSSSSTUnJ6z+79N9e9+691737r3Xvfuvde9+691737r3Xvfuvde9+691737r3Qedjds9adR4Z9wdl7423svFAExTZ3JwUk9aykAw4yg1NkMrU8/5qmilktc6bA+zzYeWeYOZ7sWPL+z3F3c+YjQsF+bt8KD+k5A+fQN519w+Rvbjam3vnvmyw2nbBwe5mSPWf4Y0J1yv6JGrOfIdVDd8fzhcFj/ALzB/HnZMm4KnTJEm+t+xVGOw0bkRaZ8TtOkmhy+SQq76XrKigMciC8EqG3vKTkv7q19ceFec9buLePB+ntiHkIzh5iDGh4YRZagnvU9cy/eP+8+2Hbjc7R7JcqNuNzQgbhuAeG3B7SGhs1K3EwoXBM0loUdQfDlQ9U1dw/ILuLvrLLl+1d+ZvdJgmkmx+KmmWj27h2kaUn+EbeoEpsPj28cpQyJCJnQAO7W95Ycqci8qck2xteWtlhtqgBnA1SycPjlarsKiuktpByFHXLP3T98fdP3n3Ebh7i843V+iOWigqI7WAktTwbaMLCjAMU8TQZWWgeRqdA17FvUT9e9+691737r3Xvfuvdd+/evXuuveh17r3v3r17rv3vr3XXv3Xuve9de697317r3vXXuve99e697917rv37r3XXvXr17r3vfXuve/eXXuve/cevde9+691737r3Xveqde697917rv3vr3XXv3y69173rHXuve9nr3Xvfuvde9++zr3Xvfuvde9669173vr3Xvfuvdd+/de66969evde9+69173vr3Xvfuvde968uvdbdv8vn/sjfor/w28r/AO9ZuD3y597/APp63Of/AD0r/wBWY+vpv+5r/wCIw+zv/SrP/aRN0cn3FPWTfXvfuvde9+691737r3Xvfuvde9+691737r3Xvfuvde9+691737r3Xvfuvdf/1N/j37r3Xvfuvde9+691737r3Xvfuvde9+691737r3Xvfuvde9+691737r3XvfuvdEE/mbZVcf8ADrsWkJiBzuY2Dil8mrWTFvfA5oiCxA8unDkm9xoDfm3uJ/ey4EPt3u8eP1ZYE/ZMj4+fZ+yvUT+90wj9t98TFZHt1/ZcRtj/AHn9letXDj/ff778D3g31gd11/X+v+uR/Qf4e/de69zx/wAj/r/j7917HXvre1/98f8AXH0Hv3Xvt68fp9f+N/1/3j37r3Xj9f8Ae/8AeP6/X37r3Xf+P1/3m3/FPfuvfLrrj/kX+8fj37r3Xv8AH/eP9b8f4n37r3Xv6j/ffX/H37r3z67/AKc/Xi3+v/sP8Pfuvddf42/H++txyffuvfn17+n+Fx/vI/PNuPfuvdev/W3++5/qbe/de68L/wC8f73/AKx/Pv3Xuvf8V+v4/wBv/sPfuvdeH9f6n/ef9f8A2Hv3Xuuv99Y/7H8/4D37rfXf++/5GPr+PfutdeH+x/P4H+9/T8+/dePXv99f8/8AFf8AH37r3Xvpx/h+P94vx791vj178/6/P+t/X8/4+/da699Pp/S1/wDY/U/jj37r3Xvr9f6n/X+vv3Xvs66/43/trf09+6313z/vv+KW9+6113/xS/1/I/P9Px7917rr/ifze5/w/wBt7917rsf7a/8AvuP9h79149dW+v0t/tr29+6914/7b/be/deHXv8AEf7YX+n+w9+69178f8avf/X/AK+/de68fwf9vf8A5Fxf37rw67/2/wDxW5/23v3Xuuh/vv6n/ebgA+/db6Oj8P8A5lb1+L26Y6Z3rNxdU5quWTduyTKhMTyiOGTcW2mnYR0GfpYY11LqSCujQRTWIimhkf299xdz5GvwtWm2KVqzQV9aDxI64WQD5hXA0vTtZJP9uPczc+Rb1YZC03L0j/qw1+GtAZIq/C48xUK4w1DpZdn/AK17K2V27szC7+6/zlNn9s52n81JWU5KSwyp6anH5Cle09Bk6Ga8c8EqrJG4sR9Cc4Nl3vbOYdttt22i6WWylFQRxB81YcVZThlOQes5dm3nbeYNttd22i6WaxmWqsP5qwOVZThlIBUihHVLP8xb+VFQdjDPd5fGPDUuJ7BP3OW3n1ZQrT0OH3xJdp6zM7PgSOKnxW8ZmZnqKQslLkm9Ufiqi33UJe43tKt14+/cqW4W6y0tuuA/q0I4B+JaPg/4KP2v1F+6h99265T/AHZ7b+8e4PPyt2xWm5OWeWzHBYroklpLUYVJaGS3Ha2uGng6xtfQV2Lr63GZOiq8dksdVVFDkcfX081JXUFdSSvT1dFW0lQkc9LV0tRG0ckbqro6lSAR7xqZWRmR1IcGhBwQRxBHkeuxdtc215bW95Z3CS2kqK6OjBkdGAZXRlJDKykFWBIIIIJHUT/ff7D8f1t7r091KoqGsydZS4/G0lVkK+tnipaKhoqeWqrKupndY4KampqdZJqiomkYKqKpZm4A97AZiFAqxOPt6ZuLm3s4Jrq7nSK2jUs7uwVVUCpZmYgKoGSSaAZJ6tO+OP8AKE+UPdooM5vmgpuidkVaxz/xHfdLPLvGrpZFVlbGbAp5afKwzHUPTlJsUNIJUtwDJ/LntLzXv2ia4gFjYn8cwIcj+jEO8nzGvw1I4N1hb7tffv8AZn26N1tvLl0/MvMaEr4dmyi1VhX+0vWDRkY4263OcEDJF/Hxv/lifFX45iiy9NtD/Sdvym0ynfHZiUefqaap0EM+C299tFtnBJE7MYZEpZK5FIDVMhF/c/ct+1PKfL4jmltfrb8f6JOAyg0zoi/s1FcjUHdfJ+uYHu598j3r92Tc2Mu/fubll8fR7eXhVlrwmn1G4mJAGpTIsJORCtadWHe5L6xU697917r3v3Xuve/de697917r3v3Xuve/de697917r3v3XuuiQoLMQqqCWYkAAAXJJPAAHvwBJAAz1okAEk46JX3T/MC+MHSRqqHK79g3puam8yNtTrlafdeTSogYRy0tdkKeqg23iKmKQ2eKrroJhY2Q2I9y3yj7Ie4vOAintdka025qfrXVYUIOQyqQZZFI4NHGy8MivWLHut9837v3tGbmz3fnSPcuYI9QNltoW8nDoQGjkdGFtbyAmmi4nifjRTpNKh+7v5uHde+BVYnqHB4rqHCO8kaZd2p92b0qKcMqo/3uRoY8FiTURqSyRUU00JeyVJKhzlJyf917lHaDHc81Xsm6XYAPhisNuD/pUYyvQ8CZFVqVaPNBzL92/wC8x90+axcbb7XbJb8s7WXIFw5S9vmQMNJBljFtAXUHWghmZC1I7iqhzV1uzeO7N95up3JvXcud3Zn6w/5TmdxZWtzGSlXXJIsZq6+aeYQo8rFYwQiXOkAe8jts2na9ks49v2fbobWxThHEiooxSulQBU0FScnzJ655cz82c0c67vPv/N/MN5ue9SYae5meaQipYKGkZiEBZiqLRVqdIA6Tftf0Huve98a9e697917r3v3Xuve/de6979nr3Xvfvy691737r3Xvfvs691737r3Xveuvdd+9+XXuuvfvOnXuu/fuvde9+69117917r3vX+Dr3Xvexnr3Xveuvde9+69173vr3Xveuvde9769137917rr37r3XvfvTr3Xveuvdd+9/Lr3XXvXXuve99e697917rv37r3XXv3Xuve/de697917r3v3Xuve/de697917r3v3Xuve/de6971Xr3W2/8Ay6a+HI/DDo6ogWVEjxO6KAiVVVvNit+7rxdQwCPIPE9RRsUN7lCCQpuBy/8AfeB7b3Z5xjcgsZYmx6PbwuPIZowr860rx6+mD7ke4w7p91n2huYFcItncQnUADqt766gc4J7S8bFTWpUgkA1AOv7iPrKrr3v3Xuve/de697917r3v3Xuve/de697917r3v3Xuve/de697917r3v3Xuv/1d/j37r3Xvfuvde9+691737r3Xvfuvde9+691737r3Xvfuvde9+691737r3XvfuvdVh/zackaH4vYilDuv8AGe2tqY0qqqVk8WA3hmNEjNyiA4rUCOdSgfQn3B/v/MYuSLVAT+puES/sjmfP+8+XUIfeAuBByGkRJ/Wv4U+2iySZ9B2V+0DrWwvf/X+v5+ot/Q8+8M+sJevH/bc/k/8AIvfuvde/P+++hP8Ari3v3Xuvc/j/AIn6cD37r1evf7Af7b/Efn+vv3Xuvf7G3+8/W3/Fffuvdd/05/3n/it/wffuvdesfp+P9j+frf8A1vfuvddf1P8Asf8Aif8AY+/de9B17/W/2H+Fx9ffuvdd/n+v/Ef0v/Qc+/de66+n+H++FueeLD37r3XiPp/rf7z7917169/jbk/j/b/Ufn37r359eIJ/p/vP15/pb37r2OvfX+v+sPoP9f8A2I/p7917r3+245P/ACL6+/de66P9T/h/T8Hn37rY67/H+8/7An/Y+/da8+u/z/Xj/ig+n9be/de69x/r/wBf9hb37r2eurfX/X/3v/Y88e/de69yT+f9if8AW4/w9+63jrv/AFv9f/ffge/da69/xr+n5+vA9+6917/eP+I9+6911Y/8b/x/H+x9+69176/6/wCf+J/P0Hv3Xuu/r+fr/vv9t/h7917rwt/rf7YX/wAffuvHrr6/n/YgD+n59+6917/D/bfn/bf7D37r3z69zb/e/wDbW9+6912P99x/vX+t7917rr6cf63+2/4px79/h6914f8AFTf/AG9vz7917rwt/vv68/4j8e/db69/Xj/Yn+o/3q49+611Y5/Li7f7k687cxu29nbV3ZvjrTe2cxuJ39hMLh8hk6HBPVtHR0+9FqoKeWmwtTgYpRJVPI8cVRRIySWKwyRTB7O8xcxbPzFBZ7bY3F1s1zKqTxojMqV7RNUAhDHWrEkBkBDcFZZs9lOYeZdo3+Kx2/bri62C6lVZ1RGZY2NAJtQGlCgoXqQGjFDUhSNm/wB5udZu9VP/AMwf+WZtD5S0OR7M6xixmzO/qKkMj1bL9pt/syKkiCwYndQj/aoc4sSaKTLKhe2mGq8kIiemh/3E9rrbmZJt32VUh38CrDglxTybyWT+GTg3wyYo6Zv/AHWfvhb97L3Npyfzk824e18j0C/FPt5Y5ktq5eGprJbEgcZIdMhdZa8fj3/I13/nzR5v5Jb+otg40kSSbI2DJR7k3ZLH+2TBkNzzrNtfDTBi3NNHl0IA9Sk8R3y77G7vdlJuY71bSHzjjIklPyLAmNPkQZfmvWVXup/eQ8r7WJ9u9o+WJN0u+AvL0Pb2wOcpbilxKOH9o1qRnBpm9PoH4d/HT4zUcUfUnWmEw2aEBgq955JGzu+MgHRkqPuN0ZU1OSp4KkO2umpWp6TmyxKLATvy7yPyzyuFbattUXYFDM/fKcUPefhqOKoEU/w9c2PdD3892PeG4dueub7i42/VVbSM+DZpQgrpt49MbFaCkkgeXzLk1PRm/Yt6h3r3v3Xuve/de697917r3v3Xuve/de697917r3v3Xuve/de6Ajtr5OdC9HRSHs7s7bO3a5EaRcCtU+X3PMAODFtnCRZHOsjsQBIacRAnlgLn2M+WPb3nTnFwOXeXbi4hrQyU0Qj7ZpCsY+zVX0HUR+5Pvz7Qe0cLSe4XP+37fcaSwgLmW6cDFUtIBJcMKkDUItI8yOqse4f5yWHpvvMb0X1jV5SUfcwwbr7HqFx9CsiDxwVVLtTBVVRW1tLK95F8+Qo5QgUPErMwTJHlX7qF5J4VxznzEkSdpMNqNbUOSrTSAKrDgdMUi1rRiACed3uf/ek7La/Vbf7QcgTXcw8RVvNzYQxBhiORLSBnlljfLgSXFrIFChkVmYJVN3L8wfkV3w1TBv8A7LzsuBqfKh2hgJv7tbQ8EgC+CowWHNLTZZUUELJXfdTAMw12Zr5Lcp+1XIfJYjfZOX4frlofHlHiz1HmJHqU+Yi0KaDGB1zl91PvSe+fvE9xDzhz7drssgZTY2rG0stDgAo8EJUTigwbpp3UFgGAZgSz+5D6x8697117r3v3Xuve99e697917r3v3Xuve/de679+691178Ovde9+691737r3XvesDr3Xve+vde9+691737r3Xfv3Xuuvfuvde9+691737r3Xvfvy6917371691737r3Xfv3Xuve/de669+69137917rr37r3Xvfuvdd+/de669+9Ovde9+691737r3Xfvx69117917r3v3Xuve/de697917r3v3Xuve/de697917r3v3Xuve9fPr3Xve+HXuve/de62yf5Z//ZEnSn/lR/8A37e/ffMn7wn/AE9/m7/qF/7Qrbr6SPuDf+Il+1H/AFNP+7zuPR7fcMdZhde9+691737r3Xvfuvde9+691737r3Xvfuvde9+691737r3Xvfuvde9+691//9bf49+691737r3Xvfuvde9+691737r3Xvfuvde9+691737r3Xvfuvde9+691737r3VPf84nJ+HqnqLD3X/Luwsnk9PlIYnE7bqaUEQf7sUfxrl/7FwP7XvHf7xM+nYuXrb+O7duP8EZHDz+Pj5fn1jv942WnLWw2/8AFfFuP8MTjh/t+Pl+fWvx/Tn/AB/2HH5/p7xL6w+675/2B/33I/x9+69/h66/331/xA9+69176/7f/it/639+691635/3xF+effuvde/p/rn8f7f8G/19+6913z/ri/8Arf7D37r3XXP4H+w/4rx9Pfuvde4v9B/vv+IHv3Xuvc/8R/rG/P09+6917/ev9jyP94t7917r3++J/wAP9gfzb37r3Xr/AOt/rAe/de68Of8Ailv9f+v09+6913/vf5/4j37r3XXBH1/r/tv6/wCv7917PXh/r/X/AIrz7914/Z176fj8/wBeOLj8+/de69/sAf6/77639+6917/Yj/ADn/H37r2OvX/pxyB/vhb829+6913/AK9jf8/7b37r3XQ+v++5/wB4/Pv3W+uj/sP+N/n+vv3XuuV/r/tuf95/x9+61119ePp9R/tv+R+/de4de/w/17C31/3r37r3Xf8ArXt/vQ/3v6e/de/w9dc/7zf/AInn/fH37r3Xj9Ab/wC9e/de68P9sf6f6/8At/fuvH+XXf8Avv8AH/Y3/wBf37r3Sq2/sTfG69P91tmbr3LruqfwDb2YzIcqZAQv8Po6nVYxsOORpP8AQ+11pte5X9BY7fPN/wA043f/AI6D0Z2ey7xuKh9v2m5nQ8DHE7j/AIyp9D+zoetufCX5YboaFcZ0Rv6lM7Kif3jxsOz1VmZFBlfdtThFp0u4uXKgC5JsCQKrP2159vyog5Vu1JP+iJ4P7fFKU+04/Z0LLP2s9wb4K0HKt0tf9+BYf2iVkI/MD+XQ/wC2v5Vfyuzpi/itFsDZgcAudxbyjqzD6Gcqw2hj9063BXT6SVLMOdN2AssvYnn66p48NpbV/wB+TA0/5wrL/Kv7OhdZewPPtzpM/wBFbg8fElJI/wCcSSCvlg/nTPRiNr/yb9xTaJN6d44XG2IMlJtfZtdmvKNC3VMhls3gPAQ5PqNNJcKOAT6RhY/d0vXody5nij+UULPX/bO8dP8AeT9noMrH7ts5KtuXNSKPNY4C37GeRaZ/oH7M9GT2n/KR+OWGMM25tx9l7yqEdWlp58zicFiZlUDVGKXD4WLKxLIb3tXE2sBYgkjOw+7/AMn22lr69vblxxBdEQ/kqax/zk6G23/d95JtSGvbi9umxUNIqL+yNFbP+n9KfM1Gy/hR8VdheJsF0hsmpnhIZKrdFFPvaqEoAHmWfeNTnWiluLgppCn9IHsdbb7Zch7VT6bli2Zh5ygzmvr+sZKH7KU8qdDzbPbXkTaAn0fK9oXXg0i+M1fXVMXNfsP2dGZoMfQYqjp8fi6KkxuPpE8VLQ0FNDR0dNFct46emp0jhhTUSbKoFz7G8MMNvGkMESpCooFUAAD0AFAPy6GscccKLFFGqxqKAAAAfYBgdS/bnV+ve/de697917r3v3Xuve/de697917r3v3Xuve/de697917r3v3Xui4dp/Lr439MrUR7+7b2nQZOmQs+3sTWPubc2q5WON9v7biyuVpTNINKvPFFECCWYKrED3lv2w5+5tKNsfK91Jbsf7V18KH5/qylENBmisT6AkgGEPcX7yPsd7UrMvO/uTtttfoATbRubm77jpX/FbYTTgE41NGqChLMFViK2u1v5ym06Az0HS/VmW3FMNaR7h7ArosDjVkUHTLBt7Cy5PI5Cmc/TyVlBJb6qCeJ/5a+6hus+ibm3mSK3T/AH1bKZX+wyPoRT9iSD59YIe4396Tynt7TWftZ7fXe4yioFzuEi2sNRwZIIvGmlQnyeS2ankK4rL7a+f/AMqe4PuaXL9mZDaeDqODtzrpG2bjRGb64JK3HSnceQp5AbNHV19QhHFvr7yG5Y9jvbXlbw5Lbl9Lq8X/AEW6/Xb7QrDwlI8ikakevWAfuT99n7xvuZ49vfc+S7VtD0/xbawbKMeoMyM126t+JZLl1IxppXomsssk8sk00kk000jyyyyu0kkssjFnkkkclnd2JJJJJJufcsqqoqIihUAAAGAAMAY4AdYpyyy3Ess88rPO7FmZiSzMTUsxOSSTUk5Jyesfu3TfXvfuvde9+691737PXuve/f4Ovde9669173vr3Xfv3Xuuveuvde/33497631379/h611737r3XXv3Xuve/de697917rv37r3XXv3Xuve/de697917rv37r3XXv3Xuve/Hr3Xvfuvde9+691379Tr3XXv3Xuve/de697917r3v3Xuve/de6979+fXuve/de697917r3v3Xuve/de697917r3v3Xuve9f4Ovde97691737r3Xvfuvde9+691737r3XvfvLr3Xvfuvdd+/de62yP5Z//AGRJ0p/5Uf8A9+3v33zJ+8J/09/m7/qF/wC0K26+kj7g3/iJftP/ANTP/u87j0e33DHWYXXvfuvde9+691737r3Xvfuvde9+691737r3Xvfuvde9+691737r3Xvfuvdf/9ff49+691737r3Xvfuvde9+691737r3Xvfuvde9+691737r3Xvfuvde9+691737r3VHH85bKi/x9wkbjUo7My1UhjPCk7FpKF1lPp9RWoDKOeAT+PeMH3jpxq5RtgcgXLH8/AC5/JusXfvJ3BCcoWgOCblz+XgKufzav5dUdn/H/ff4/S1/eMXWLA69xb/WP+3/AN7/AB7317r39P8AeB+eP9b8+9db69x/X/Yn/D/Y3/Hv3WuvAn8f63++4t791vr1rn/jfv3Wq9e4/wAP9a3P9f6H37r3Xvp/vufzf/Y+/de69/vP+J/p+QPfut9et/rf0v8A71/sffutddn8f0/41/gbD37r3XV/+I/17f8AFPfuvde/3j+n54/3x9+6917/AI39PoP8D9Pfuvde/wB75/33+w9+6917/b/8b/I/3j37r3XiePz/ALH/AHr8+/dep17/AA+n++/1vrY+/de67/1/x9QB/X37r3XXA55+v+w9+6913x/xUcf4/wCHv3Xs+fXv6fj6fX/iv59+6911/vhf/Dg+/de68f8AY88f61vz/h7917r3++/1v8b/ANeffuvde/w4P+H+PHPv3Xvy68Pz9P8Ail/wf9t7914+XXv9t/j/AL7/AFv949+6913+B/sP6/T37r3n14AsQFUszEAKouSTwBYcnUffutgEkKBnrYB+Cv8AL12pidjp2P8AIXZdBuLdO8aKCbA7F3PQpU0W0cBOEqKeqyuNmup3PlUZXeKVddBDaNlWZpVTLL2t9orCHbBvXN+2rNfXCgxwSCqxRnILqf8ARXwaHMa4IDFgMv8A2r9n9vs9rG8c37ZHPuNyoKQSqGWGM5GpWr+q3Fq5QUWgbV1aBgumuoNraf7s9U9bbc0X0/wLY22MRp1ea+n+H4untf7iS/8Ay0b/AFRvOFry1y7YkGy2CyhP9CCJPX+FR6n9p9epys+X9h29QthslnAo8o4Y0Hn/AAqPU/tPr0JPs66N+ve/de697917r3v3Xuve/de697917r3v3Xuve/de697917r3v3Xuve/de697917r3v3Xuve/de697917r3v3XugQ7X+PnXfdFM9Hvqbfs9FNdajGYTtPsnbeDqozF4WjqttYPdNDtupDJxqejZxdrMNb6hdy1zvvvKcgl2ZbJZhweSztJpFNa1WWWFpV/JwOGMCkWe4fs5yX7oQG15tk3h7RgQ0Vvu26WcDqwoRJbWt5DbyAjHfExFWoRqapVqz+Vb8O6kxmHZ+68eEDBhSb83G4lJK2Mn39VXEFLcaSv1N78WkqL7yXutHq17vbyV/itocfZpVf516x1uP7vH7rUxUx8mXsNP4NxvTX7fEmfh8qfOvSfqv5SnxMqJmkiTsuiQhQKel3nA8K2WxKmtwlXOSx5N3Iv9LDj2uj+857nooVpLBz6mDP/GXUfy6J7j+7e+7PNKZI9u3qJTTtS/cqP97R2zxNWPyoOktU/wAnX4yTSTyQb17wpPK8rwwx7m2NLT02ss0cSCfriSpkhhuANcrOVHLk8+zOP71fuIior7Rs70ABJhuATTiTS6ABPyUD0FMdBS4/uvfu/wA0s8sPNPN0SuzFUW7sCiVJIUa9sZyq8BqdmIHcxNT0maj+TR0k0LrSdq9qQ1B0+OWoTaVVCtnBbXBHgaR5Lx3AtItiQebWJgn3secg4MvLe2GPzA8cH9plan7D0TTf3Wfs40bC39wOZll8izWLAZzVRZoTj+kKHOeBYKz+S/106KKDu7etNKHu71m2MHXRslj6VjhrceyPqsdRZhYWtzcLYvvacwBiZ+UbNlp+GWVc/aQ3+Afb0UXX91b7cuiiy90t7jkrkvBayCnoAojINfOp9KefSYr/AOSrjZJlbF/Iyuo4PGA8df1VBkpmm1OWdJ6fsPFIkZQqAhjYggnUb2BlB97m5VCLrkJHkrxW8KCnpQ2zmta5qPsxUhncf7qPbJZ1baffCeC20CqzbSkzFqmpDpuNuAtNIC6CQQTqIICpuo/kr55ZpFpfkLiZqcEeKWo61rKaZxpFy8Ee9qtIzquLCRuBe/4C9Pvc2hUGTkSQP5gXYI/abcV/YOiOX+6i3ESMIffGBovIttLKT9oG4sB/vR6Tc38mHsxUlMHdWxZJAkhhSbb2fgSRwp8SyyJNUNCjtYMQrlQbgN9CvX72uwEqH5QvAtc0ljNPWg0iv2VFfl0Ty/3VPOISQw+722NIAdIaynUE+QJEzFQTxIDU9Dw6Tdb/ACa++44C2O7N6hq6nUoEVbU7zx8BQ31saiDaeTkDL+B4iD/UezCH72HJbOBc8ubokfqogY/sMyD89X5dB6//ALrL3cjty22e4vLk11Udsv1sKU8zrS2nNR5Dw8+o6TFb/J9+UdL4vBubpfJeTXr+y3Xu2Pw6dGny/wAR2DQX8mo6dGv9Jvbi5jF96n25k1att3dKfxQwZ+zTctw+dPl59Bu4/uwPvCQ6PD5k5TlrX4Lu+FOHHXtqcfKleBrTFU/VfylvlpTyiOKHrauTQrGel3nIkQYk3TTW4ajm1Lbn0aeeCebLo/vP+2Ui1f8AeKH0aAV/4zIw/nXorn/u0PvHQvpjn5dlWnFb2UD7O+1Q1/Knz6T1R/Kw+Y0TypHsvbFUsZYJLT792wqThfo0Qqq6mlAf8a1Q/wBQPa5PvJ+1TqpbdLlSfI20uPtoCP2E/Lolm/u5fvOxPIqbFtUqrWhXcIQGp6a9Bz5agvzp0kaj+Wt82KWGSeTpKZo4wCy02/urayY3YL6Kak3vNUSm55CqSBz9AfZqn3gfaF2CLzgKn1trwD9rW4A/M9BGX7hX3soY2kf2mYqP4dy2hj+SruBY/kOk/V/y/PmNRRLLN0Vud0ZxGBSZLa9fLqKswLQ0GeqZlSy8sVCg2BNyAVsXvn7USsVTnO3BpXuSdR+1ogK/Kteiuf7kX3p7ZBJJ7Q3hUmnbc2Eh/Yl0xAxxpThmpHSfrPhF8taFkWboHsdzIpZTR4U5BQAbEO9BLUpG3+DEEj2ti94va+YEpztYin8Tlf8AjwFfy6J7r7n33mrMosvs1vBLD8CRy/tMcjgfYadJis+KHygoaiSlm+O3dzyRaNTUfV29MhTnXGki+OsoMLU0k1lcX0O2lrqbEEAzh9zfbmeNZU572cKf4ruBDg0yryBh+YyMjBHQXvfu2/eEsLmS0n9j+bGlSlTHtV7MmQCKSQwvG2DnSxoaqaMCAmp+gu9qXzfc9K9tU/2/k+48/XG8YvB4b+XzeTDL4/FpOrVbTbn2vXnnkqTT4fOG1tXhS7gNa8KfqZr5U6JJPZD3ph8TxvaHmhNFdVdqvhSnGtYMU868Ok5VdY9k0ULVFb17vikp0Kh56raeeghUuQqhpZaBEUsxAFzyT7Xx8ycuzMI4t/smc+QniJ/YG6J7j2x9ybSJp7r293yKEcWewulUVwKkxAZOOk1kMNmMR4f4ricljPuPJ4P4hQ1VF5vFo8vh+5ii8nj8i6rXtqF/qPZjb3lpd6/pbqOXTSuhlala0rQmlaGleNOg3uWyb1s3g/vjaLq08SujxopItemmrTrVdWnUtaVpqFeI6bP+K/778+1PRX1379x69117917r3v3Xuve9de6797691737r3XXv3Xuve/de697117r3vfXuve/de6979w691737r3Xvfuvde9+8uvde9+691737r3Xvfq9e697917r3v3Xuve/de697917r3v3Xuve/de697917r3v1evdd+/de669+691737r3XvfuvdbZP8ALP8A+yJOlP8AypH/AL9vfvvmT94T/p7/ADd/1C/9oVt19JH3Bv8AxEv2n/6mf/d53Ho9vuGOswuve/de697917r3v3Xuve/de697917r3v3Xuve/de697917r3v3Xuve/de6/9Df49+691737r3Xvfuvde9+691737r3Xvfuvde9+691737r3Xvfuvde9+691737r3Wvp/OIyRl7a6lxGqQih66r8kEMl4VbK7mrqUtHDe0cj/wcB2t6wqj+zxiR94ibVzDsNvU9lkW4475WHD17MnzoPTrEb7x82reuW7ep7bWRuOO6QDh/tPzx6dVAc/8AGvxx/T3j11jfjrr8m/Nrf776e/de+zr31+n1/wBjb/X9+6917/X/AOR3/wAB7917r35H/FR/r/7f37r3Xj+PqPrz/sP6e/de67/2P45t/vY/23v3XuHXX1+n+A+n+9n37r3Xv8Bx/Tj/AHn/AGN/fuvde/x/PP4/H+w9+638vLr39R/rn/D37rWOvf7H/W/rf8f1/p7917r3/FLH/jX+I9+6914/X/ff778e/deHDr1v9h/xv37r3Xvpz/j+fz9f68e/de66/wB555F7f77n37rfXf8AyI/6/wDxse/da67/ANa/++/PH49+69Trr/fW/p9fof8AW9+63178/wC8f719P9b37rXXj/xJPP8AsP8Aiffuvde5+n+24/1/9b37r3XgeR/X/fX9+6917+v/ABH+2/Pv3XvTr3+P4H+3/of9tb37r3Xv99x/r8i/v3XuvWv+P+I9+6917gf63++Itb37r2erkP5a/wAKv74VuO+Q3auHSTaeLqjN1rtvJQFk3Jl6OWw3dXU0ihHwWIqUK0SNqFVVo0hAiiTz5FezHtr+8pYebt+twdujatvGw/tHB/tWH++0PwDOtwSe1RryW9k/bL62SHnLf7X/ABNGraxsPjYH+3YH8Cn+zr8TDXTSFLX9+8suss+ve/de697917r3v3Xuve/de697917r3v3Xuve/de697917r3v3Xuve/de697917r3v3Xuve/de697917r3v3Xuve/de697917r3v3Xuve/de697917r3v3Xuve/de697917r3v3Xuve/de697917r3v3Xuve/de697917r3v3Xuve/de697917r3v3Xuve/de697917r3v3Xuve/de6bazDYjISrNkMVja6ZYxEstZQ0tTKsSszrGsk0TsIw7sQL2uSfz7fjubmFSkNw6LWtAxAr64PSSewsbpxJc2cUkgFKsisacaVIJpk4+fSfn6569qZZJ6nYmzaieVtUs0+2MJLLI301SSSULO7W/JPtam+b1GqpHvF0qDgBLIAPsAboql5T5WmkaWblrb3lY5LW8JJ+0lKnpM1HQvRlVDLTVXS/U9TTzo0U9PUddbPmhmjcaXjlikw7RyIy8EEEEezFOc+cInWSLmvclkU1BF1OCD6gh6g9B+49p/ay7gmtbv205fltpFKsj7daMrKcFWUwkEEYIIIPSWq/if8X62IQzfHbpJEDq96TrDZmPl1KCADPQYamnKerldWk/kcD2Zx+5nuNE2pefN4Jp53lww/Y0hH8ugxP8Adx+77cJ4cnsdyiFrXt2iwQ/tSBTT5Vp0n6z4UfE2uMZm+P8A1mhjDBfs9u02PB1EE+RceaZZSLcFr2/H1PtZF7t+5kOoJzxuJr/FMzf8erT8uiq4+6z93K6KmT2U5cFP4LKGPj6+Gq1/OtPLpP1XwD+HlXM08vRG00dgoK01VuGihGlQo009HmoKdDYckKLnk8+10fvZ7qRoEXnS6I+YjY/tZCf59E9x9zz7slzKZpPZvaA5/gWWNcf0UkVR86DPE56StT/LT+E9S9RK3SyRS1DyyM1N2B2lTpFJKWYmnpot7rSQIjN6EWMRqAAF0i3s0j+8F7vRKiDm4lVAGbazJIHqTb6j8yTU8a1z0FLj7hf3T7mWeZ/ahVkkZmOjcd2RQWJJ0ot+EQAntVVCKKAKAKdJmp/lZ/DeeF4oti7jo3fTpqKbf27Wmj0urHQtXk6qnOsAqdUbcE2sbEL4/vH+7COGbe4HHobaCh/3lAfngj9nRNN/d6/dXljZE5Fu42P4l3LcCRny13DLnhlTg4oaHpgrP5TXxIqlRYKHsPHFWJZ6Peru0gItocZDG1yBR9fSFP8Aj7XRfea90IyS9xYyf6a3Ap/vLL/OvRRdf3cf3ZLhVWLZt2gIPFL+Uk/I+IJB+wA/PpM1/wDJ8+LlZMstPufunFIsYQ09BuvaMkLsGdjMxymwMlOJGDBSFcJZR6b3JMYPvUe48KFZNv2mVia1aGYEfLsuUFPPhXPGlKBncf7sX7vF7OsttvfNNpGEA0Q3loVJqTqJn2+Z9RqAaOFooooOolNVH8mvoJpnak7M7ghpyf24qis2XVTINIuHnj2fSJIdVzcRrxx/j7Xp96/ngKPE5f2ov5kLcAfsM5p+09Ecv91t7ImRjDz1zUsXkGlsGI+0iwUH/eR0nJv5MXV7JKKfuffsUhVxA82C29OkbkHxtLGhp2mVGsWAZCw4BX6hev3s+ZQy6+U7ErXNJJRX1oamn7DT0PRPL/dX+2BSQQ+5u/LIQdJaO0YA+RIEalgDxAK19Rx6Tdd/JY2/JAVxvyEzNJU6lIlrut6LIQBB+tTTwbzxkhZh9D5bD+h9mMP3uNwWStzyPC8dOC3TIf2mBx/xn8+g9f8A91Ny5Jblds95r6G6qO6Xbopkp5jQl3AanyPiY9D0mK3+Srk08X8O+RlDVX1+b73quooPHbT4/F4Owsl5tV2vfRpsLXvwYxfe5gOrx+QnX003gb7a1tVp/P8Azhy4/uobtdH0vvrG/GurZylPSlNzkr514UxxrhP1X8l7fqSkUXeW0KiDSLSVW0czSSludQMMWVrUCj8HyG/9B7Wx/e22crWbky5V/QTow/aY1/wdFU/91PzMslLb3lsHipxbb5UNfsF04/41+Q6T0/8AJn7oWSUUvbPWEsQLeB56fddNJIo/QZY48PVLCW/IDvp/qfa5PvZcqEL4nK+4BvOjQmn2Eutf2D8uiWb+6u9yFeQW/ujsjoK6S0N0pPpUBX0186FqfPpI1H8nb5PQwvLHvHo+rdACtPT7o3ws0t2AIjar64pacEA3OqRRYf1sPZqn3q/bp2VW2reVHqYbeg/ZdE/sHQRl/uvPvAxxs6c1coOw/Ct3uFT9mra1X9pHSfq/5SHywpo1eGTq/IMXCGGk3jXJIqlWbysa/b1FCUUqBwxa5Fha5C2L70PtnI1Hj3JBTi0CU+ztmY/yp8+iu4/uzPvGQoGjv+WpWrSiXs4Pnnvs0FPLjXPClaJ+s/lU/MGlZFh2vs7IhlJZ6PfWEjWMg20uMhJQuS31GkMP6n2ui+8t7WSAl7+7jp5Nbvn7NOr+dOie6/u3/vM27KIts2acEcUv0AHyPiJGf2AjpMVn8sj5r01RJBD1DTZCNNGmso+xesEp5dUaufGtfvKhqx42YqdcSepTa4sSZRfeI9opY1d+aGjY/ha1uyRmmdMDLnjhjg5ocdBi9/u/vvXWtzJBB7axXMS0pJHue1hGqATpE17FJgnSdUa5BpVaEpib+Xj8y4BKX6MzzeEOX8Of2XUE+MHV4hT7lkM5NvSE1Fvxf2vX339pn0gc5RZpxiuBx9awin58PPojk+4396qMOW9orntrWl3tzcPTTeGvypWvlXpPVPwZ+XNJC08vQe/3RSoK02Ppq2Y6mCjTT0dXPUOATzZTYcmw9mEfvP7WyuEXnWyqfUso/aygfz6J7j7m33nbaJppPZzdSgp8HgSNnGFSZmPzoMcTjpM5D4i/KXGeH7n48dyS+bXo/h/Xe6Mvbx6NXm/hWNrTT31jT5NOrnTexsYW/ul7b3Ifw+etqGmnx3MUfH01steGaVp58R0G9y+7D94ravA+q9kuZ28StPB2+5uKaaV1fTxy6PiFNenVnTXS1E3WfHP5CY6VYch0R3LQzOglSKs6w3tTStGzMiyLHNg0YoWRgCBa4P8AT2YRc/cizLrh502l1BpUXluRX0xJx6IZ/Yf3xtXEdz7M81xyEVo20bgppwrQ24NKg5+XSfn6g7ZppXgqOr+xKeeJtMkM+ydyxSxsPqskcmMV0Yf0I9rV5s5WkUPHzLt7IeBFxCQfz19FUntJ7rQyNFN7ZcwpKpoQ23XgI+0GGo6S9Ttfc1FBJVVm3c7SUsK65qmpxGQgp4kuBqkmlp1jRbn6kgezKPdNtmkWKHcIHlbgFkUk/YAanoO3XKfNVjby3d7yzuENrGKs728yIo9WZkAA+ZPTF7XdB/r3v3Xuve/de697917r3v3Xutr7+WNWRVPwp6jgjVw+Oq+xKOcuFCtK/Zu8MgDEVZi0YhrkFyFOoHi1ieZv3h4mj93eaWNKOtqw+z6SBc/mp/Lr6QfuAzpN90/2wjUGsT7mpr5k7tfPjPCjjjTNfLJPx7hTrMnr3v3Xuve/de697917r3v3Xuve/de697917r3v3Xuve/de697917r3v3Xuv//R3+Pfuvde9+691737r3Xvfuvde9+691737r3Xvfuvde9+691737r3Xvfuvde9+691rX/zaMoch8osXSAxH+B9T7TxdogwdfLnd3ZvTUamYNN/uXuCoA8ZXi9ycMPf248bnmGOo/SsIkx83lfPz7/2U6wr+8JKJOebRKj9Pbol/bJO2fn3fsp1WIf9h/sfzf8AHH9PcJdQUOu/6f425/23/FPfuvevXgPpf6/7x/rf6/Pv3XvX066/4r/yM/8AI/fuvdeH0+lr/wCP++4Pv3Xuvf7E/wCte5uf9h/T37r3Xrf7f+v+88f7D37r3+Dr35v9bf77gfTn37r3Xr/6/wDxr/WNvfuvdet/yIc/0/P19+6914D/AH345/px9ePfuvE9e/H0/wB7/wBYfn37r3Xf+++l/wDig9+6917j8f0v/r/69/fuvdcf99xb/bf1sPfut9dkf4/8Re//ABT37rQ68P8Aezx9f63/AMPfut9d/S/5Bv791rrr/ff63Nv9j7917rv8D/ff776e/de9euuD/wAa/wAbcf7H37r3Drv/AGw/1/8Aeffuvddf7H/D68ce/de69x/vrf7x/vvz7917r3+wP+wPP4JPF/fuvdd/4H/ff4f0J9+6911e/wDvv+I/x9+69Trv6f73/vr8+/de6sA+Bvw5r/knvYbm3dR1dL03sytik3FVjXTndmXj0VFNs7F1A0volUrJkZortT0pCBo5Z4XEse1nt1Lzpuf1l/Gy8uWzDxG4eK/EQqfnxkIyqGlVZ1PUxe03ttLzluY3LcomXlq2cazw8ZxkQqfTzkYcF7RRmBXZ/wAfQUOKoKLF4ykpsfjcbSU1Bj6CjhjpqSioaOFKekpKWniVYoKamgjVERQFVVAAsPecEMMVvFFBBGqQooVVAoFUCgAAwAAKADgOs5I444Y44YUCxIoCgCgAAoAAMAAYA8upftzq/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UWroaLIRCCvpKWtgDiQQ1dPFUxCRQQriOZHTWoY2Nri/tyOWWFtcMjI9KVBIP7R0zPb29ynh3MCSR1rRlDCvrQgivSerNh7HyBjNfs3alcYgwiNZt3EVJjDkFhGZqN9AYqL2te3tbFu+7QahBulwgPHTI4r9tG6K7jlrl27Km62CylK8NcETUrxpVTSvSfqel+na2Zqis6n60q53Chp6nYm155mCgKoaWXFO5CqLDnge10fNfNEKCOLmS/VB5C4mA/YH6Jrj249vLuUz3XIeyyzHiz2VszGnDJiJx0lqn4vfGmseolqvjz0fPNVPLJUVEnVGxDUTSzlmlmeo/gPnM0jsWL6tWo3vf2Zx+4vuDEsaRc9bwqKAABe3NABwAHiUoPSlKdBW4+797DXcs8917J8oyXErMzu2z7eXZmJLMzG31FiSSWrUk1rXpM1Pwx+KNVC8Evx96sVH06mptp42jmGl1caKikigqI7lRfSwuLg3BI9r4/df3LicOvPO51HrO7D9jEg/mOiWb7r/3dJ42if2T5ZCn+Hb7dDg1wyIrD8iKjBwT0NOw+vtl9Ybao9ndf7cx21Nr4+WsnosJiY3ioaaavqZa2skijd5GVqiqmeRueWY+wnvO97tzFuEu673fyXO4yBQ0jmrEKAq1PyUAD5DqU+UuT+V+Q9iteWeTtjt9t5fgZzHbwLoiQyO0jlVGBqdmY+rEnz6WPsq6EnXvfuvde9+691737r3Xvfuvde9+691737r3Xvfuvde9+691737r3Xvfuvdf/0t/j37r3Xvfuvde9+691737r3Xvfuvde9+691737r3Xvfuvde9+691737r3Xvfuvdatv8zXJmu+YvY9KTIf4LiNg41fIsYVRNsbAZfTCVJZ49WWJu1jrLD9IBODPvXMZfcXekJNI44F/bBG//P3n59YKe+Vz4/uNusWf0YYE/bCkmKcR+p55rXyp0Qf6/T/eP6/7f3FPUQ9e/wB9x+B/vH9Pfuvddc/7G4/N7W9+6914/j/b/wBP9j+Pfuvde/4n/bC/5/w/3n37rfXf+8D/AH3+w9+61178/wCv/t/9gb+/de66/wCJ5/H4/wBe3A9+6914jkfi/wDvf+8/19+695de/wCKXv8A7D/H8+/de69/t/8AfX/3nn37r3Xrc8/7b/eef8OPfuvV66+ot/sT+f8Aiffut+fXfNz/AK30/wB9+PfuteXXdr/7fj+n9P8Abe/der10Pz+D/T8WH0/w49+69/g69/yM/wDGuPfuvdeH9P8Abf7z/ha/v3Xuvf4f7e3/ABA9+6914f4f7D+v+Nr8E+/de69b/bf69vp/yL37r3+Hrv8Ar/vP++Pv3XunTGYLN5tzFhsNlMtIX8YixmPrK59egvo0UkMratALWtewv7ehtri4bTbwPI3oqlj/ACr0rtrG+vTSzs5ZTw7EZ88adoOehSw3xy+QW4tBwnR/beTicqRU0vXe7Xo1DxmWMyVv8IFJEJIxdSzrq4te/s9t+T+bLwA23LG4SL6rbykfLOimfLPR7bckc5XZAtuVdxavn9PKF4VyxUKPzOehVwvwK+XufKJQ9HbmgMgupzVftvbagGIz2d9xZvFrEdC29VvVZP1kD2fW3tX7g3ZAi5XnBP8AGY4/Kv8Aojr/AMXjj0ILf2i9xrmnh8ryiv8AE8Mfz/HItPz88ccdCth/5W/y4yej73bW0NveT9X8Y3vhp/CfF5P3P4A2cv6v2/Rq9X+0+r2e23sd7gz6fFsLeGv8c8Zpiv8AoZf7MVz8s9CC29hfcCcKZYLSE/05gaYr/oYf7MVz8s9Crhv5P/fNSI3znYvU+KDjU6UFXu3MzwhodQV1l2tiYGlWb0MFkKAeoM3AJ9b/AHeubH0m53fb4wf4WlcjH/NJRWuMGnnU9H1r93PmeQA3u92EX+k8WTFPnHGK1wc08wTw6FnB/wAmucyRSbl79iSJZAZ6PBddvK8sei7CLJV+8Ilp5BKTYmllBUfQE8H9r93KQlTe82ACuQluTX7GaYU/3k9CC1+7aA6Ne83VjrlUt6EinkzTEDPqh/zXKdc9d7Q6o2XgOv8AYuIgwm2Nt0MdFj6OIapHtdqitrqggSVuSr6hmmqJ3u80zszG595G7Ns23bBtlptG1W4isYVooHE+rMfxMxqWY5JJJ6yR2jaNv2LbbTadrthFYwIFVR/Mk8WZjlmNSxJJNT0t/Zp0Z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qTfOjJrlflv3pVKyFYt4/wANJjlE668LicZhnBdf0urUJDJ/utrr+PeAHufOLjn/AJpkBGLkrxr8Cqn/AD7keRx1z792phP7ic0uKYnVeNfgiRf8IyPI46Kb/rf77kWB9gLqOuvX+v8AvP8Asf8AH37r3Xv96/41b37r3Xj/AF/33P8AvHN/fuvZ69x9R/h/rcD88e/dez16/wCOLf739P8AeffuvfPz69+R/vP1v/vuPfut9et/sL/7b/bcEf09+69Xr3+H+83/AMf9759+61176/7D/b3/AN49+69w67/339Pfuvdc4YZZ5Y4YIpJppnVIoYUeSWR24VUjjDO7sfoACT72AWIVRVicU6uiPK6xxoWkJoABUk+gHS/wvUfa+5GiXbvWPYefaYx+IYXZe5MoZTMzJD4xQ42ct5WUhbXuRYfT2a22wb7elRZbLdzE0pohketeHwqePl0c2/LPMt3T6Tl6+krw0QSt/gQ9Cth/hn8qc7o+y6F7Kg8hjVf4zt2q29bzFwvk/vB/DPGAU9RawQW1WuLn1t7dc9XVPC5Uvh/p4mj4/wDNTT/sefR/be2PuBdgGHlS7ANPjURcflIUI+daU86Y6FbC/wAtb5i5dY5Jer6PCQyGPRJmt7bIhbTIXDO9LRbhr66Hw6burxK5DDSG5sfW/sx7i3AUnYhGp83mgH8hIWFPmK+lej+09kPca6NZNmSFcZknh8/kjuRTzqAcigOaCthP5SXyYyWl8pn+p9vRkRNIlduTcFbVqJA5eOKLEbSr6WSSAqA150U6hpZubH1t7Ac7TCs11YQjGGkkJzxpoiYVH2gehPR/bfd551lK/UX+3xJ51klY/kFhoSP9MPkehUwv8nDfU5j/ALxd27TxanxeU4XaeYz7LcP5gi12U20JPG2nTcrrBN9NrE+tfu6bq9PreZbeMYroieT7fiaOtPLhX5dH9v8Adt3BqfVc1Qpw+CBn+34pI/y4V+XQr4b+ThsiDx/3g7v3VkyPH5f4NtDE4LXZT5fGK3Mbi8WtrFb69IFjq+oPbb7ue2rT6vmid/XRCqf8eeT/AC/n0ILb7t+zIF+s5lupGxXRHHH9tNRkp8smnz6FXDfykfjPj1jbJ7g7Zz8w8ZmFXuTbtFSuyqwdY4cXtGjqIoZCbkGZ2FhZvrc+t/u/8lxaTPe7hK3nWSNQfyWEEA/6Y/b0fWn3feRrcDx57+c/0pUA/Lw4kNPzJ+fQrYb+Wp8OsSEafrGtzk0Yi0z5rfG+JCWjQq7yU2P3BjqGUzk6nVoilx6VUcez629lvbq3A17K8rCmXnm8vksirnzxT0A6P7b2V9t7Yqx2AyMP45pz+1RIFNfmKelOhVwvwx+KuBMbUPQvW85iEap/GsBBuQERxmNfIu4myizEq3qL6i7WZrsAfZ9a+23IdoQYuVbM0/jTxOGP9E11/PjxOej+39uOQ7agj5SsDT+OJZP+Phq/nx4nPQrYfqDqXbojG3+ruusEIQghGH2TtrGCIRx+FBH9ljINASL0i1rLx9PZ9b8ucvWdPpNisoqcNEES08vwqPLHQgtti2SyCrZ7NaxKvAJFGtKCgppUUoMfZ0IMMMVPFFBBFHBBBGkMMMKLHFDFGoSOKKNAqRxxooCqAAALD2cKqoqoigIBQAYAA4ADo0ACgKoAUDA6ye99b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/9Tf49+691737r3Xvfuvde9+691737r3Xvfuvde9+691737r3Xvfuvde9+691737r3WnJ8mcoua+RvfGUWTyw1fcPZBpZDH4i1HHu7Lw0RaOylWFJGgNxfjnm/vnTzpMLjnDmqcGqtuNyQeGPGen8qdc4ue7hrrnXmyYmoO43AHl2rKyr/xkDoEOL/763++59hnoJ9P+I2nurP2/gW2dwZvV+n+EYbI5LVaTxnT9lTzX/dOn/g3H19qrexvbvFrZyyf6RGb/AAA9L7Xat0vgGsttuJlP8EbuONPwg+ePtx0K2I+L3yRz6pJiuh+3KiCQExVUnXu6aWik0ymBvHW1mLp6RykoIazkrpN/obH1vyRzldBTByruDIeB+nlCnNPiKgcfn0f2vIPO95/Ycp7gR6mCRBxphnVQc/PoVcL/AC+fmFnSn2nSuYpEf1NJmtwbOwIjQTeF3ePM7ioZ7q3q0KhkZBqVSOfZ9be0vuHdUMfLUqj+nJDH504PIp/KlaZA6P7f2d9x7kqF5adQfN5YEpmlSGlB/YCacAehVw/8qz5YZQxiuxuwtu673OY3nBP4f3vGPJ/d+hzhPo/c9Gr0cfq9Ps9tvYrn6cjxbe1hr/HMDTNM+GJPtxXHzx0ILf2B5+mp4gsoq/xzE+f9BH+37PnjoV8P/J67on0fx/tPrDGXI8gw8e685oHlIOg1uE29rIgs3Om7HT9PV7Prf7vHMzU+r3yxT/SeK/n844/L/N8+j+1+7jzA6r9bzBZxt56FlkHH+ksVcZ4DOPn0K2H/AJNVMojk3B3/ADysdJlpcP1vHAqWkOoR11bvWoMmuL6E06aWP0YDk+t/u5L2m75tJPmEtvn5MZj5f0ePr0fWv3bbdaG95tdh6Jbhft7mmatR/RFPn0KuF/k/9E0pjbP9jdrZhk0MyY6q2nhIJWWXUVkWbbOZqBBJGApCyq/1IccWP7b7vPK6UN3vN/If6JiQHPzjc0pjjX59H9v93XlGMq1zu24SU4gNCgOeB/SY0PDBB9COhVw38rb4kYtomrtvby3GIyhZczvfLQLMEk1ssv8Ad7+AsBKvobQUIX6EN6vZ7bexnIEBXxbW5mA/jmYV+3w/D48MUxwoc9CC39i/buCnibbPLT+OeQV/3gp9mKftz0K2H+BHxCwfj+y6P23P4mjZf4xkdz7iuYpDKok/vBncn5VLGzBrh19LXUAez639p/by1p4XLEJp/G8snnX/AESRq/nx4HHR/a+1Xt5aBVi5VtiB/Hrk4ZyZGcn8+PA46FXC/G/4+bdWMYTo7qXHPEyOlRB15tP7zXFI0sTvXPinrJZIZGJRmclPxaw9n1vyZyhaafp+V9vQjzFvFq41+IpU0PCpx0fWnJ/Kdjmz5Z2+NsZW3iBxkVOipp5VOPLoU8VgMFgo/DhMLicNEUWMxYrG0eOjMaFmRNFJDCuhSxIFrAk+z23s7S0Gm1tY4lpwRVX/AAAdHsNvb240wQIi/wBFQP8AAB07e1HT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V3+Pfuvde9+691737r3Xvfuvde9+691737r3Xvfuvde9+691737r3Xvfuvde9+690AMHxW+N0WTrs1L0f1lk8tk6ytyNfkc9tHEbirKvIZCsOQrK6afPU2RdqyasYv5L6wWIBAJHsJLyHyWs0tw3K9lJPIzMzSRJISzHUxJkDZJzXj+XQV/qNyb9RLdvytYPcu5dneCN2LMdRYl1Y6i2a8ehHxHWfW+3irYDr7ZGDZAwRsRtTA40oGkWZgpoqCEqGmQObfVgD9R7ObbY9ks6G02e1iI/gijXzr+FR55+3o6t9p2q0p9LtlvHT+CNF+fkB556W/s06MO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9bf49+691737r3Xvfuvde9+691737r3Xvfuvde9+691737r3Xvfuvde9+691737r3Xvfuvde9+691737r3Xvfuvde9+691737r3Xvfuvde9+691737r3Xvfuvde9+691737r3Xvfuvde9+691737r3Xvfuvde9+691737r3Xvfuvde9+691737r3Xvfuvde9+691737r3Xvfuvde9+691737r3XvfuvdUH/AMyH+eF/w3z8io+gv9lh/wBLnk2BtjfP97P9NP8AcG3946vN0v8AC/4F/ol3pf7P+D6vP97+55LeNdN2yP8Aaz7vv+uXyueZP63fRf4zJF4f0vjfAEOrX9TFx1cNOKcTXqAvc/3y/wBbfmKDYf6r/W67RJvE+p8Gmt5E06fp5a08OurVmtKClSQT/oKl/wDAEf8A2Z//APV49yT/AMB3/wCdF/7MP+33qOf+Cw/8MH/s+/7c+vf9BUv/AIAl/wCzP/8A6vHv3/Aef+dF/wCzD/t969/wWH/hg/8AZ9/259W7fyrf5qX/AA5n/p3/AOMEf6E/9Cf+jD/mqH+kj+83+kj/AEh/9+82F/Bv4N/cL/pr+4+7/wB1eL9yE/eL2d/1pv6uf8iL94fvD6j/AIj+B4fgeB/w6bVq8b+jp0+dcTF7T+7H+uh+/wD/AHQfQ/Q+B/o/ja/G8b/hMWnT4X9Kurypm3X3CfUw9e9+691737r3Xvfuvde9+691RZ/M5/nT/wDDcnfW0ukP9lr/ANMf96eosD2r/eb/AEx/6Pfsf43vLf20f4D/AAX/AEV74+5+1/uP9x9193Hr+68fhXx65Mh/aX2F/wBdLly95g/rX9D4N89v4f0vjV0RQya9f1EVK+Lp06TTTXUa0EC+6Xvd/ra8wWexf1Y+t8WzSfX9T4NNUksejT4EtaeFXVqFdVKYqa5/+gqX/wAARP8A6U//AIX/AO8ePco/8B5/50X/ALMP+33qNv8AgsP/AAwf+z7/ALc+u/8AoKk/8AS/9mf/AP1ePfv+A8/86J/2Yf8Ab717/gsf/DB/7Pv+3Pqz/wDlefzg/wDhyXsbs3r/AP2Xf/Qx/o62Tj94/wAX/wBLf+kX+Mff52DC/wAO+w/0ZbE/h3i83l8vmn1W06BfV7iL3e9kP9ara9p3L+s/1/1Vw0Wn6bwNOlNWqvjzaq8KUHrXqWvaj3f/ANc653q3/q99D9GkbV8fxtfiFxSngxaaaeNWrXypm6v3AnU09e9+691737r3Xvfuvde9+691737r3Xvfuvde9+691737r3Xvfuvde9+691737r3Xvfuvde9+691737r3Xvfuvde9+691737r3Xvfuvde9+691737r3Xvfuvde9+691737r3Xvfuvde9+691737r3Vc/8zj5+/wDDcnQu0u7v9E3+mP8AvT27geq/7sf38/0e/YfxvZm/t3fx7+Nf3M3x919r/cf7f7X7SPX915PMvj0SSj7S+23+ulzHe8v/AL6+h8Gye48TwfGrolhj0afFipXxdWrUaaaaTWojb3S9wv8AW15fs99/dH1vi3iQaPF8GmqOWTXq8OWtPCpp0iuqtcUNFn/QVL/4Aj/7M/8AT/Y/7Lx7yH/4Dz/zov8A2Yf9vvUC/wDBYf8Ahg/9n3/bn13/ANBUn/gCX/sz/wD+rx79/wAB5/50X/sw/wC33r3/AAWP/hg/9n3/AG59Gc+Gf/Chb/Zufk51H8cv9lD/ANH3+lTPV+E/vl/p9/vX/Avstv5jO/df3e/0K7a/ifl/hPi0ffU9vJq1HTpIR57+7L/UrlLe+af67fU/Rxh/C+j8PXV1Smv6qTT8Va6G4UpmvQt5F+8R/XXmvaOWP6n/AE31TOPF+r8TToieT4Ppo9VdGn4xStc0odk73ir1kt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aDv/CkL/t4rTn/vwHWX1/xy29vfR/7rH/Tr2/6WU/8Ax2LrAX7z3/Tw7H/pVQ/9Xrjqgs/8U/x/3r3kj1jmOu+P+Nf8i/1veuvdbdX/AAla/wC57f8Ay2D/AOeH94UffE/8F1/1H/8Aal1mH907/nfv+oH/ALXOtuv3hP1mH1737r3Xvfuvde9+691737r3Wi1/wpx/7L06k/8AFRNhc/8AlZe/P6++h33Sv+nc71/0u5v+0Wz6wL+9H/08DZ/+lPF/2k3fWuf/AL7/AHq3vKHrG3r35/3r/ff7H3vr3Wz/AP8ACXj/ALKN+TP/AIhPbx/9fqh/2HvET73f/Kscpf8APfJ/1aPWWv3Uv+Slzn/zQt/+Py9bq3vArrNHr3v3Xuve/de697917r3v3Xuve/de697917r3v3Xuve/de697917r3v3Xuve/de697917r3v3Xuve/de697917r3v3Xuve/de697917r3v3Xuve/de697917r3v3Xuve/de697917r3v3Xuve/de61z/+FOP/AGQX1J/4t3sL/wB81357yi+6X/08bev+lJN/2lWfWNv3o/8Ap3+z/wDS4i/7RrvrRav/AL4ke+hvWBdOvc/7D/jX59+691Zz/Jn/AO3nPxH/AMd+Z3/3328P6e4l99v+nS86/wDPMn/V6LqW/Yr/AKetyj/p5/8AtGn6+k575VddK+ve/de697917r3v3Xuve/de697917r3v3Xuve/de697917r3v3Xuve/de697917r3v3Xuve/de697917r3v3Xuve/de697917r3v3Xuve/de697917r3v3Xuve/de697917r3v3Xuve/de697917r3v3Xuve/de697917r3v3Xuve/de697917r3v3Xuve/de697917r3v3Xuve/de697917r3v3Xuv/9Df49+691737r3Xvfuvde9+691737r3Xvfuvde9+691737r3Xvfuvde9+691737r3Xvfuvde9+691737r3Xvfuvde9+691737r3Xvfuvde9+691737r3Xvfuvde9+691737r3Xvfuvde9+691737r3Xvfuvde9+691737r3Xvfuvde9+691737r3Xvfuvde9+691737r3Xvfuvde9+691737r3XvfuvdaDv/CkL/t4pT/8AiAOsv/dvvb/Y++j/AN1j/p17f9LKf/jsXWAv3nv+niWH/Sqh/wCr1x1QZ/vv9t9OPeSHWOfXv6/0/wCK/wCPv3XvTrbq/wCErX/c93/lsH/zw/8AxHvCj74f/guv+o//ALUusw/unf8AO/f9QP8A2udbdfvCfrMPr3v3Xuve/de697917r3v3XutFn/hTj/2Xp1J/j8Rdhf7x3L35x76HfdK/wCncb1/0u5v+0Wz6wL+9H/yv+0f9KaL/tJu+tc//egPeUXWN3+Hrvn/AHof7z711rrZ+/4S8f8AZRvyZ4/5ont7/W/4/qh94i/e7/5VjlL/AJ75P+rR6y1+6l/yUuc/+aFv/wAel63V/eBXWaPXvfuvde9+691737r3Xvfuvde9+691737r3Xvfuvde9+691737r3Xvfuvde9+691737r3Xvfuvde9+691737r3Xvfuvde9+691737r3Xvfuvde9+691737r3Xvfuvde9+691737r3Xvfuvde9+691rn/8ACnH/ALIL6kt/3l3sL/3zXfnvKL7pX/Tx96/6Uk3/AGlWfWNv3o/+nf7P/wBLiL/tGu+tFoD/AHrj+n+v76G9YF9e+o9+69wPVnP8mf8A7ecfEf8Ax35nr/646/3h7iX32/6dLzr/AM8yf9Xoupb9iv8Ap63KP+nn/wC0Wfr6TnvlV10r697917r3v3Xuve/de697917r3v3Xuve/de697917r3v3Xuve/de697917r3v3Xuve/de697917r3v3Xuve/de697917r3v3Xuve/de697917r3v3Xuve/de697917r3v3Xuve/de697917r3v3Xuve/de697917r3v3Xuve/de697917r3v3Xuve/de697917r3v3Xuve/de697917r3v3Xuve/de6//0d/j37r3Xvfuvde9+691737r3Xvfuvde9+691737r3Xvfuvde9+691737r3Xvfuvdale4P8AhUTkds57N7bzHwL+3y238vksJlIP9mfYiDIYmsmoK2G7fHZG/aqadl5APH0HvNG1+6JFeW1vdwe41YZUV1P0HFWAYf8AE30PWI9/96Sbbb692655AH1NvM8b0vsakYq1P8TGKg+nTR/0FSf+AJf+zP8A/wCrx7f/AOA7/wDOif8AZh/2+9JP+Cx/8MH/ALPv+3Prv/oKk4v/ALIj/wCzP/8A6vHv3/Aef+dF/wCzD/t969/wWP8A4YP/AGff9ufW1X1Pv2m7V6s607Qo6L+G0fZGwNm79pcd9zJWfYU28Nu47cMFF93LR46Wq+1iyITyNTwM+nUY0J0jDjeNubaN33TaXk1Pa3MsJalKmN2QmlWpXTWlTT1PHrLqyuVvbO0vEFEliVwPkyhh5D19B9nRav5gfzHx/wAD/jBvH5GVux27Jqdu5nZ2BxGxhuiLZg3BkN17mxuFljbckmC3Q2OXGYmoqq70Y6raY0oitGrtNELPbTkaX3F5useV49w+kSWOV2l8PxdCxxs3wa49WpgqZdaaq5I0kKe4POC8h8qblzO1h9UYGiAi8TwtZklSP49ElNIYt8DV00xWo16P+gqX/wAAR/2H+zP/AP6vHvJv/gPP/Oi/9mH/AG+9Y4f8Fj/4YP8A2ff9ufXf/QVJ/wCAJf8Asz//AOrx79/wHn/nRP8Asw/7fevf8Fj/AOGD/wBn3/bn17/oKk/8AR/9mf8A/wBXj37/AIDz/wA6J/2Yf9vvXv8Agsf/AAwf+z7/ALc+tm74td8Y35P/AB16a+QWJwj7Zpe2tgbf3jLtqTKRZttt5LI0i/xrbwzUNJjky6YTMRz0q1RpqR6hYhI0EDMYkxL5w5dl5R5o33lqa4Ez2Vy8XiaSmtVPa+kltOtaNp1MFrQMwGo5T8s70vMnLux7+kHhC8tYptGrVoMiBimqi6tJJXVpWtK6RwDJ8xvkdSfEb4zdvfI2t2v/AH1h6s25Bm02n/HBtn+8FXW5nF4LH4v+PnEZ8Yr7qvy0a+b7KpK/8cz7f5H5XfnXmzZOV0u/p2vJdHiaPE0AKzltGpNVApxqX7emua9/Xlblve+YXt/GFnbvLo1aNZUYXVpbTqNBXS1K8Dw61qx/wqkv/wByJf8Asz/P+x/5x4495W/8B5/50X/sw/7fesXf+Cx/8MH/ALPv+3Prv/oKk/8AAEr/APlz/wD+rx79/wAB5/50X/sw/wC33r3/AAWP/hg/9n3/AG59Dh8Z/wDhRzX/ACQ+QnS3QmO+FJ27Udu9l7Q2DJuMfIs5v+7VBuLNUlBlNyfwX/QRiDmBt/FyzVhpfu6X7gQePzRatah3mz7rkXKvLO/cyS8/eKtlaSTaPotGtkUlU1fVtp1tRdWltNa6TSnQi5S+8fPzZzLsvLlvyOI3u51Qv9Zq0Lxd9P0q6tCBmC6l1UpqFajZ694k9ZQ9BP3X3r1B8cuvst2p3j2Dt3rXYOFeKGs3DuOraGGWtqFlalxeLoqeOpyeczVasDmChooKisn0N4420mxzsHL2980bnDs/L+2y3e5SVIRBU0HFmJoqqMVZiFFRUjot3fedq2Cwn3Ter+K22+OmqSRgqiuAM8WJwqirMcAE9ax3yW/4U8bfxWSrsF8S+gn3VS000kVP2H3ZkavDY2uMa6PLQ9dbUqVzElBPNd4pqnN0U5iUB6aN2Ijy05U+6TdTQx3POnMghcjMNqodh9s0g01A4hYnFeDEDOMXM/3pNrtZXt+U9he6UVHjTsYkPChWNQ0jKc11tEwp8OcVcbp/4UO/zLtwV8lZid89YbGp5JXkXFbW6l2xV4+FHACwRSb2XeGUMUVrqXqXc3N2PFpetPuxe1FtGEmsLy4anxSXLhj8/wBLw1qfktPl1Fc/3l/ciZtUa7dEPRIGI/43K5/n0jKD+ft/NJoxIKj5AYHKl6l51av6X6WiMUTaAKOIYzYWNVqaPSbFw83qN3PFl8v3bfaGTTo5clSgp23V1k+p1Stk/Kg+XSC2+8X7oQBxLudtMS5Ya7eIaQadg8MINI8iQWyascUM91V/wpe+a+06ymj7R666P7awqyI1YIsLuDr/AHTNGJC0kVJm8HnMht6kLRkqGfCTlSFPNmDBLefuochXsbHZ903CyuPKrJNH+aMiufylHn8qCjavvR84W8v+7fYrC6tqcI/Egetf4y0q0pXHh+hrihv6+En89X4ffL7NYfr7cU2U+PPb+bnp6HE7O7HrqKq2vuXKVOhI8btHsaiipMPX1stRIIoKfJU+HrKuVglPDKxsMbef/u8c8ckQT7nbKm57JGCWlgBEkaj8UkBqwAGSyGRVGWYdZC8je+XJfO00W3iZ7DenwsM9AHOMRSg6HNTRVJSRqEiOgr1dX7gTqZeve/de61VO2P8AhTX/AKL+0uyutP8AZJf45/o87A3lsX+Nf7MkMZ/F/wC6W48lgP4p/Dv9AmQ+w/iH8P8AL4PPP4tenyPbUcxdm+6Z+99n2rdv6/8Ah/VW0U2j6HVp8RFfTq+sWtNVK0FaVoOHWKO+/ee/cm+bzs39SPF+kupodf1mnX4UjJq0/SNp1aa01NStKnj0H/8A0FSf+AI/+zP/AP6vHsz/AOA8/wDOi/8AZh/2+9FX/BY/+GD/ANn3/bn13/0FSf8AgCX/ALM//vf/ADjz79/wHn/nRf8Asw/7fevf8Fj/AOGD/wBn3/bn1sO7C+bXV1f8KthfNzuWqxXR/Xm6+stv9kZ2ky2cm3LHtobgp45KXbtDkKTB4rI7tzFRVTJT0kNJjUq66d1SKnLsF94xbjyBu8fPu5e3+xI+4bnDdvAhVBH4mg5cqXZY1AGpizlUAJZqCvWSllzltjcl7fzvvMiWO2y2Udw+ptYjEiKwQMFUyNVgqhU1O1Aq1IHWrp8sP+FLfee6s/lMD8QevdsdV7Gp6mogx2++x8VDvTsvNQRSyrS5SPAtWHY2046qFlZ6GaHOSKygiqA1Icu+TPuo8vWdrDc877nNebiQC0MDeFAhPFddPFkI8nBiHHsOD1izzd96DdZLuW35M2mGKwUkCa4BeSThRljVlSIccMZSRQnSar00fy1f5v8A/MN+RPzy+PfUPbXfkO4us+wN45jH7n2lT9U9LYOCtx9PtDcuWp6KHM4PrrH7no44K6ghcPFXLKQlmdgWBUe63sh7Y8r+3PM297Ly2Yt2toFMcpuLpyGMkaklXnMZqCcFKZwBjpP7We8fuHzT7i7Bs+8b6r7TcyTa4lgt1WiwSuqh1i8UBWVSP1KmlGJqagb/AMKQv+3itP8A+IB6x/8Advvb2Ifusf8ATr2/6WVx/wAdi6IfvPf9PDsf+lVD/wBXrjqgv/ff74c+8kOsdOvE/wBf9vx7917rbq/4St/9z3f+Wwf/ADw/vCj74f8A4Lr/AKj/APtS6zD+6d/zv3/UD/2udbdfvCfrMPotnyq+WnRvwx6nyncffW7U23tmjlGPxGNo4P4luneW4ZYZZqLa+z8EkkU2YzlcsLEAvFTU0StPVTQU8ckyCrk7kvmHnveYtj5csvFuyNTMTpjiQGhklfgqCvzZjRUVmIUh3mjmvYuTdpl3rmG+WCyUhRgszueCRoKs7mhNAMAFmIVWYai3yK/4Uv8Ayg3ll8jQfG7rTr7pjZ6ysmNy+7qKTsnsWeFVjSOqqJaqfHbJxz1DK7tTDF1viDhBUSaDI+a/K/3T+UrGCOTmrdrm/vqdyxHwIQc4FA0rUwNWtK0J0itBiHzH96Pf7i4aPlXZLe2sgTR7jVLKwxQ6UZI0PGq/q8R3YNSgUn8/v+aLTV8lZN3ttvIU7vSOuKrOmOoEoIlpr+aKOSg2VQ5Qx19/3i9SzLb9po/Y3f7tntE0Sxry/MrivcLq5qa8K1lK9vlRR869A2L7xvufHPLM9/avGxWiG3j0LTjpK6X7uLanb+jp4dW4fB7/AIUnQ7n3PguvPnBsTbe0KTL1UGNp+8es4MtT7fxE8hMcNVvzYlfV5yvpsfK5X7jIYuqdYGN/sFi1PHCvuD91VrO0uN09v9xlnZFLG0nKl2A4iGVQgLcaJIoJ4eIWoDMHIf3mLXcbq22zniwjtZJGCi6hr4IJJp4sblmjX4QXV3WpLMqICQRr/hTHXUOV+c3TGTxlZSZLG5H4c9d1+PyFBUQ1lDX0NZ2/3zUUlZRVdO8kFVSVUEivHJGzI6MGUkEH3If3T45IfbzfopUZJV32cMpBBBFtZggg5BBwQcg9R196Flbn7ZmVgVOzQ0I4EfU3fWu1/wAiH4/of96H195PdY3de/p/vv8AH/E+99e62f8A/hLx/wBlGfJn/wAQpt//AN7ui94ife7/AOVY5S/575P+rR6y1+6l/wAlLnP/AJoW/wDx6XrdW94FdZo9e9+691737r3Xvfuvde9+690Wz5QfLr49fDjYB7H+QvY+I2Jg6h6mlwOPlWoyW6N35SlhSV8PtHbGNiqcznq5fNGJTFF9vSLKslTLDFeQCrlHkrmbnncv3Vyztb3FwAC5wscak01SSNRUHGlTVqEKGOOg9zLzVy/yhtzbpzFucdtaVoNVSztSumNFBd2oK0UEgVJoAT1rF/IT/hUDuWTJ12M+K/x0wVFhoXqI6HePe2UyGVyWSjLlKepbYOxMrhqbDOsa6tLbgrwxYAhQp15a8s/dGtRDHNzhzRIZzQmK0VVVfUeNMrFs4/sV4edcYv8AMf3p1WSaHlPloMgHbLdMRU1OfBiNdNKEVmBNaECma4twf8KDf5nOZqKifHdq7D2lFMkyx0m3+n+vqmnpGkLlJKdt1Ybc1Uz02oBPLLKpCjWGN7ylbfdm9pYFQS7RczEEZe5mFfkfDaMZ86AH0p1G9z95P3LnDiKWxhJBAKQV0k8CPEeTI8tVR6g9MuN/n8/zR6GKnjqu+Nu5l6eTXLNkumenYpa1fM0niqVw+yMVCqaD47wpE2gA313Yvzfds9oZWdk5emjBGAt1ckDHlrlY/PJOfljpi2+8b7n28UaS7hazsOLPbxgtmufD8NccO1VNBmpqSZ/qz/hTD809q1FND2h1p0d2xiEniesenxG4+v8AdNRACBLBT5jDZ7J7dpWkUel2ws2hjezD0+wlvH3T+Q7xWbaN23CymoaVZJo6+RKsiuf+cor8uPQo2r70vNtu5/fGw2N1D/wvxIG+fcWmX/jAp8+tgX4Nfzw/iJ8zs7ieucjLlugu58zNBRYjYnZNbjpcFuzJ1BcJjNjdgURp8Rmsg76I4qSvgxGQq55BHS005ufeNXuF933nbkO3m3SNU3LYoxVpoA2uNR5ywmrKPMshkRQKu69ZD8ie93JnPU8e3QyyWW9N8ME+keIaAnwpFJRznCkpIaEiPSK9XNe4J6mHr3v3XutTze//AAqB/udvTd+0P9ke/iX91d0Z/bf8R/2Zb7P7/wDgeWq8X979p/sv9V9r919rr8flk0atOtrXOZm3fdH+v2+xvv8AXB0eNCkmn6GunWoalfrBWlaVoK+g6xN3j70P7p3fdNq/qN4n01zLFq+t06vDdk1afpDStK0qaVpU9Jf/AKCpf/AEf9b/AJye+v8A7Lx7Wf8AAd/+dF/7MP8At96Lv+Cw/wDDB/7Pv+3Prv8A6CpP/AEv/Zn/AP8AV49+/wCA7/8AOif9mH/b717/AILH/wAMH/s+/wC3PrYsp/mh1Ltv4adb/NPu3KY3p3r/AHz011n2zksfX5SbcU2FquytnYbdNBsnDT0mKx2R3nnUqMuKOlWlx8U9c8etaeMFlTF5uQ96uue915C2CF77cre/ntlYLoDCCVozKwLMsSUXU2pyEBpqPE5Kw85bVFyXt3O+9ypZbbNYw3L6mL6PGjVxGCFDSNVgihUDSNQKlTTrVS+U/wDwpa+Q28dwV+J+JuwNrdO7Ep5pocdurf8AiqTffZuYjSQinyM+OlqX2JtdJ4jd6H7bMtG44rGF195i8n/dR5ZsrWObnPc5r7cSAWjhYwwL6qGp4snyesX+k8+sU+avvQ71cXLRcnbPDb2Ar+pcgyTPgUOhHEcdDXtJlrg6lyOlR/Kf/m1/zAPk/wDzCeh+lu6u94t2dWb6l7Yk3Hs+DqzpvbsFWm3uluyd4YOCHObb69xO6qSLG7gwVJMpjr1eVYdEzSI7q6T3l9lvbXlH2y5i37YeXTDvFsLbRKbi6cjXdQROSjzNGSyOwNUoK1UAgUt7Te8HuFzX7kbFsu974sm0XLXBeIQW6CiW08iAOsQlAV1Uj9SpAoxapruh+8Dus2OiefL754/GP4N7Rp90/IHsGnwVbloaiXauxMJB/Hew95tTMEmXbm16eWOeSlilYJJXVclJjYHIWWoRmUEcck+3XNvuDetZ8tbYZI0I8SZjohirw1yHAJ8lUM58lPQT5s535Y5IslveY90SBWroT4pZKUBEca1ZqEjUaaVqCxAz1rKd7f8ACoHtLJV1dQ/Gv457I2lhlFRT0W4+5sxmt6Z6sRpGEOS/uzs6v2dicFVpAeKdsjl4llAZpJEvGcs+XfujbRFHFJzXzTcTT4JS1VYkH9HxJRKziv4tEZpgAHPWL/MH3qLtmmi5W5XjRMaZLpyxPCuqGIqFPED9dhwJr8PRCct/woN/mc5Grepo+1diYGFgwGOxPT/X01HHeWWQFXzmGzWQJRJBGLzt6EW921M0jQ/dm9pokCvtNzI3q1zMD/xllHz4fyoOgJL95T3KkfUr2CL6LAaf8adj/PphxH8/b+aRjNH3vf2B3BpqlqG/jHS/S8JkiXx3oX/gGw8GBSv4zcrpm9bWkHp0qZ/u2+0MxPh8uSxYp2XVyc5z3yvn+WOHGqOy+8V7o2yaZt0trk6q1kt4gaY7f0liFMemrJ7uFDndI/8ACm75QbXrcdR98dMdUdsYCOWJMhktnvnOst5yUxVIpqgVLVm7NqVFTGQZREmMpUka6a4wQyAPmD7pfKV3HLJy5v15ZXNDpWXRPFXyHCOQA8K62I40PAjfYvvTb/A6JzHy7a3EBYVaBnhcL+I6XMquw4gVjB4VHEbNfwd/mcfFf584qePp/dVXhexcTj4shuXqDfMFPhN/YemIRajIUNLFVVmM3TgqeobQ1bjKipSHVGKlad5EQ4m+4PtNzj7bzKd8shJtjsRHcxEvCx8gTQNG5GdEgUnOnUAT1k/yR7k8qc/2zSbDff44igyQSDRNHWnFakMoJprjLpXGquOrCfcZ9D3rXP8A+FON/wDZC+pLf95d7C/981357yi+6V/08bev+lJN/wBpVn1jb96P/p3+z/8AS4i/7RrvrRa/5F+f9j/vXvob1gX17m49+69jqzr+TP8A9vOPiOf+z8zv/vvt4f73f3Evvt/06XnX/nmT/q9F1LXsV/09flH/AE8//aLP1t/fzG/51Hx++B2RrescDipe8fkLDTxyVfXeBzEGI2/sf7uCKoo5uxd2/a5P+FVs9NOtRDi6Slqq6WLSZvtI5oZmwh9rvYXmb3Fij3a4mG38sk4ndSzy0NCII6rqAIIMjMqA/DrIKjMn3I96eWvb4vt+k33MVB/i8bBRHUVBmkowjqCCFCs5BB0hTq61m+yP+FE38yHemVrK3aO5+rOocbNHLDR4bZHV+BzkVGjIY4Klq7s7+/1bVZCNbOzFkp3luRAqERjLDavuv+1lhDGl7a3l7KKEtLcMmr1FIPBAU8BxYD8ROesYdz+8v7iXjz/QpY2cTaguiIuyg10ktK7qzrjOgKSK6KdvUTYv/Ch/+ZTtPJ0lbuLevWHZ9FB9uKnD7z6p2zi6OtWJWWcy1HXSbEyUMtTq1MY51VWUaVC3U33H7sPtVeRSJa2N5aSGtGiuHYrXhQTeKCB8wSfM1z1Sw+8t7j2jRfVCxukFAdcJUtTiaxPGAzfJdIPBaY62Lv5cH89PpT5p7mwfTHam3Iuh+/c2BSbdx8+YGU667Gyqr/xbNo7gq4qOuw+5K/SzU+IyCM0xtDT1dVOyxnF73T+7zv8AyDaXG/bRdHceW48uwXTPAv8AFKgqGQcDIhx8TIi56yS9tffTl/n24j2e8tjt/MLA6Y2YNHLStRFJRSWoNRRlVuOguFJF73vHbqcuve/de6SW/N+7J6u2fuDsHsbdWB2RsjamPkyu491bnydJh8FhqCNkjNRX5Gtlip4RJNKkcak65ZXWNAzsqlbt23X+731ttm12clxuEzaUjjUs7MfIKMn1PoAScDpNeXlpt9rcX1/cxw2cSFnd2CoijJZmJAAHqT1rVfKv/hTD05sbJ5TavxP6myfdNXRTSUi9lb+razYuwJpYZZFNZgdtw0k+9NyY6WNFCtWHASXYkKyqNeVnJ33T993GGG85y3pLBGFfAhAmmFQMO5IiRvXT4wx88Y182/eb5b2qaSz5X2uTcZVahlZvBh86lCVaR6Gn4EUg1DEAVqH3v/wot/mQbprp6rb2c6e61pZXUwY3aHV1BkoKeNGJCrP2Dkd7VkryLYOzSWJ5UL9Pc2WH3Xfay0jVLmC+unAy0lwVJ/KFYgPlj7a9Q9d/ea9xJ3c29vt0CVwFhdiB6EvK1T6mg+QHQaQ/z8/5pUVZU1MnyDwlTDUBBFjpuluk1o6LSAC1K9P1/BkGMhF2888oF+LezVvu3e0LRog5blVhxYXV1U/bWYrj+io6KY/vF+6KTzTNuls8bUoht4tKU/hKqrmvnqdvlQdD71d/wpL+euzquFewsD0p3Bi7RrVJmNm12z846qkKM1FlNk5rE4qlmlMTMTLjahA0jWUKEVQ5u/3Vfbm+Q/uy6v7Gby0yrKnnxWVWY/k68Mnj0I9r+9BztbSqd12qwuremQqyQuT6hw7qPn+meOKdX8fCL+ff8S/lfmsT152NS13xo7YzEsFHicRvvNUOW683Jkp/GkOM292VDS4emhyc85ZY4MvQ4oTMUjgknmcRjG33A+7jzpyZBNue1su7bMgJZoVKzIor3PASx0gcTG8lMlgoFesguRPfnk7nOaDbrlm23en0gRzMvhuxoNMUworHUaKrrG740ocgXoe8eupv6RPZW8f9HnXO/wDsD+Hfxf8AuNsndW8f4T93/D/4p/dnBV+a/h33/wBrXfZfe/ZeLzeGbx6tWh7aSv2qy/ee57dtvi6PqJ449VK6fEcLqpUVpWtKivCo6Yupvpra4uNOrw0ZqVpXSCaVzStOND1qlf8AQVL/AOAI/wDsz/8A+rz7zJ/4Dz/zov8A2Yf9vvWIf/BY/wDhg/8AZ9/259e/6Cpebf7Il/7M/wD/AKvPv3/Ad/8AnRP+zD/t969/wWP/AIYP/Z9/259e/wCgqX/wBH/2Z/8A/V49+/4Dv/zov/Zh/wBvvXv+Cw/8MH/s+/7c+tkr5c/MHo74TdSZHuHvXcrYfCRTnGbdwONijr92b43I9NNVUm2No4dpqf8AiGUqIqd3d5JIaWliVpaiWKJS4xV5K5H5h5/3qLY+XbTxLgjU7tiOJKgGSRqHSoJoAAWY0Cgk06ye5s5u2LkrZ5t75gvBFaKdKgZeRyCRHGvFnNCacAAWYqqkjT7+Qv8AwpO+Y2/dwVkXx/2r130LsqCrl/hJrcJT9l79raQPEI2z+Z3PG201aVISwho8NCYPMyGefSkgze5Z+6pyPt1rGeZb263HcCBq0uYIQfPQqfqefFpTWgOlcjrDzmH70HNV3dyDlvarW024E6TKDNMwrhmOpY1qKVQK2k1HiNg9GF/la/ze/np272F8osp3VvFPkbt/pH4Z9r9+YLqcbb6m6mbN7j6/3v1XG4p95bG6qjzNNVJtXN5SKGGWKsgmllUNCZBHIga94PZL242Pa+UIthsf3Vc7hvtvZvc67m50RzRXHGKW40keIkZJBUgA91KgnntD7ve4O/7tzR++r07lDZ7LcXUduI7eAvLFJAFUSRQBgSrOoqGFWqVJAotf+gqX/wAAR4/8Wf8A/wBXj2g/4Dv/AM6L/wBmH/b70p/4LH/wwf8As+/7c+u/+gqT/wAAS/8AZn//ANXm3vX/AAHn/nRf+zD/ALfevf8ABY/+GD/2ff8Abn11/wBBUv8A4Al/7M//APq8+9/8B3/50X/sw/7fevf8Fh/4YP8A2ff9ufW0n0L2tQ97dH9O92YygTE0PbvV+w+yqbDpkP4qMMm99r4vchwz5I0WMaulxDZI0zytTUzO8RLRRm6LiBzHs0nLvMG+bBNJrlsruaAtTTq8KRk1aatQNp1AamwcE8essNl3SHe9m2nebcUt7u2imUeiyorgZAOA1MgH1A4dOHcnY9F071D2r27k6MZDG9Wdb757HyGPaujxi11FsfbGU3NV0bZKWGpix4qYMWyGdo5Fi1airAWLWx7XJvm9bPssL6Zby6igU01UMsixg6QQWoWrSorwr09uV9Dte3bhudwwFvbwPKxJCgLGpdiWOAKA1JwOJ61XP+gqT/wBH/2Z/wD/AFePeYn/AAHn/nRf+zD/ALfesSf+Cx/8MH/s+/7c+vf9BUv/AIAl/wCzP/8A6vHv3/Aef+dF/wCzD/t969/wWP8A4YP/AGff9ufXv+gqX/wBL/2Z/wD/AFePfv8AgO//ADov/Zh/2+9e/wCCw/8ADB/7Pv8Atz62xNk5jN7i2ZtHcG5tuPs7ced2xgMxuDaMle2Uk2tm8niqStyu3Hyb0GKfIvg6+eSmM5paYzGLWYo76BhlfwQWt9e21rdePaxyuqSU0+IqsQr6atp1gBqampWlTx6y9t3kkggkmi0TMgLLWukkAla0FaHFaCvoOlP7SdPde9+691737r3Xvfuvde9+691737r3Xvfuvde9+691737r3Xvfuvde9+691//S3+Pfuvde9+691737r3Xvfuvde9+691737r3Xvfuvde9+691737r3Xvfuvde9+6918zz+bL1Mel/5jHyy2fFQrj6DI9q5LsTE08MaRUaYvtmioOz6SPHpEq06UVKN2mBY47JAYjFYGMqOsHsvvX7+9ruTL5pdcqWYgYnjqtyYDq86nwwanJrq86nmT70bQuy+5nNltHCyQy3AnWtaH6hFmYqTxXxHcYwCCv4SOq7f98P9iD7k/qL+vf7G3/I/+Ne/de/Lr6a/8q3ejb9/l0fDjOvIkjUfRWzNnF4yhB/0dUj9fAMY7gyqNsWe/q1g6vVf3yZ94bEbd7oc9W4FA24yyf8AOY+N+z9THy4Y66me2Nx9V7d8ky1rTa7dfzSJUP59ufn1V9/wpr34mD+FvUmwoZXjrt+/IbC18yB2WOfA7N2Lvepr43VZU1suazOMdQwdBpJsGCkS590zbfqefd53JhVLbbHA+TyyxAf8YWQeR/KvUW/ec3CS19v7KzjI/wAa3GJW4/AkcsmM/wAapxqKVxWhGjT/AL7/AG4/3sn30K6wF69/vv6fj/b+/de66v8A77/iR/W3vfW6dfRJ/kKb7G9f5YfRFHIdVbsLL9obErn1M2o0PZG5s7jBpaNfH4cDuGjjsGcHRe4voXmD943bv3f7t8xuP7O5SCYf7aCNW/a6MfLj+Z6UexO4Sbh7WcrvKQZIlli/KOeRU/YgUH5/s6Tv/Cgre0m0/wCWT2riIpjDJ2JvnqXZIZCqyMkO+sXvieFHNRA6ian2W6PoWUtGWUpoZnRV92mwW992tmmZai2t7mX8/BaIHgeBlqOFDQ1qACl+8BdNbe1fMSo5VpXt0waGhuIiw4jBVSCM1BIIoT189n/Dn/iv+8++mfXODr3++4P5P+x9+691eJ/wnp6lfsn+ZDszc8tEKvG9K9c9j9n1rSlPt4aioxEPW2HdhJYS1MOX7ChnhRbyB4PIBpjYjHz7ze9Davay+tFk0y391BAPUgMZ2+waYSCeFDTiR1P/AN23Z13H3HjvnjYpYWc0oP4Q7aYFBPCpWVyB/RqPhPW+V292vsfovq/fncPZWYTA7E642xld2bnybJ5ZYcZiaZ6h4KKmBWSuyddIFp6SmT9ypqZY4kBd1B5z7Js24cw7vt2x7VB4m43UyxxrwqzGlSfJRxZjhVBJwOs+N03Oy2bbb/dtxm8OwtomkkahNEQFmNBUk0GAASTgAk9fNj/mC/P3t3+YB3Vk+xN911bh9h4esr6Pqfq2Cuml2/1/tqYwQIscJkMFZujNQUUM2WyFtVVUjSgjp44IIuqntn7a7J7a7DDtm3xq+5SKDcXBHfM+Tx4iNSSI0/CuTVizHmj7l+5O7e4m9SXdw7R7LE5+ngriNeGpgKgyuBV2qaVKqdI6Ib/xJ/3n/inuR+o266/41+fp9SL+99e6755+n++/5F7917068P6X/wBYW+nvXXuvcf4/0/w+v09769nrdQ/kB/zRd1d3QS/Cz5A7kn3B2Bs/bLZbo/e2WlefNbv2dt+D/c5sXcFfNI02U3BtDGiOqx9S4eeqxUVQs7aqNXmwJ+8n7Q2fL7rz5y1aiLbJ5dN3EuEilc9kqKPhSVqq6jCyFSoo9Fzp+777qXvM0M3J/MVz4m72sQaCVql5oV7WWQ8GkiqtGJ1SIasCyM7bQvvEXrJ3r5VHyw/7Kl+Sv/if+4+b/wDfxNx/4f0PvsXyZ/yqHKn/AErbX/qwnXKPnr/ld+cf+lrd/wDaRJ0AN7/8R/vh7EnQVp10f99/xr8c+99e6s1+bHzcz/cfQ3w2+KW1svVU/U/x16A6yTcdBS1Ui0O7e38ztSjyWZyuQiVIFnTZeKyMWIpI5RJ9tVrXujaagBYk5A9v7bY+Y+euc7yAHed03K48MkZjtkkKqq8aeKymRiKal8MEduZk9xefZ925c5G5MsLgjarDarQzAHElw0CNRvUQqQoHk5eoqopWX/vh/j/sDx7lrqG+rOf5M/8A285+I3/h+Z3/AN99u/3Evvt/06Xnb/nmT/q9F1LfsV/09blL/Tz/APaNP0bv/hSF/wBvFKf/AMQB1l/7t968/wBPz7BP3WP+nXt/0sp/+OxdDH7z3/Tw7D/pVQ/9Xrjqgv6/8V/P1495IdY59e/P+N/99f37r3+Drbr/AOErf1+d3/lsH/zw/vCj74f/AILr/qP/AO1LrMP7p3/O/f8AUD/2udbcNbW0eNo6vI5GrpqDH0FNPW11dWzxUtHRUdLE89TV1dTO8cNPTU8MbPJI7BUUEkgD3hVHG8rpFEhaRiAABUknAAAySTgAceswmYKCzEBQKkny6+ar/NL+du5fnl8pN3b6TK1p6e2XkMps3ovbUvkp6PGbGoawxLuSag1MsW499y0wyVe7FpUEkVLraGlhC9WPZ/27tfbnlCy28wr+/LhVlu34lpSK+GD/AAQg6EHDDPSrnrmh7v8AuBPz9zZdTxS12K0ZorVRw0A0aU/0piA1fJNC/hr1W7/j/vv9t/sfcq9RT17/AFrf74c/UH3rr329e/3n6e/de6FztLunevcGH6axO9K6TJt0l1JSdMbVr6mV562TZuK37v8A31hKKrmkGthhD2BNj6ZbkR0NJBGPSgAJdn2Cw2OffprCMINwvTdSKMDxWhhicj/TeCHb1ZmPn0fb3zDe79DsEd82p9vsFtVYmpaNJppI64FNCyiMDPagJNT0Ef5P+v8A0/p/t/Z30Q9e/wB9e3++tx7117rZ/wD+EvH/AGUZ8mf/ABCe3/8A3uqH3iN97v8A5VjlL/nvk/6tHrLX7qX/ACUuc/8Amhb/APHpet1b3gT1mj1737r3Xvfuvde9+690Xj5XfJPYnxE+PvZvyF7FZ5dvddbfkyMOIp50p8hujcNbPDi9rbSxcrxzrFkdzbhraajjlZGjpxKZpAIo3IE/JvKu487cy7TyztYpdXUuksRVY0ALSSN/RjQMxFammkZI6IeaOYtv5T2DdOYtzalnaxFyBQM7cEjWpA1yOVRakDUwqadfNH+WXyx7k+Z/c24u7e6twSZbP5iRqTC4WleaLbeyNsQzTS4rZ+0sa8ki43B4tZmty01TO8lRUPLUSyyP1c5L5L2LkPYbXYNhtglumXc/HLJQBpJG82an2KKKoCgAcxududd6583yfet5myaiKMHshjrhEH/Hm4s1SfkWn/kf+2/3u/sWdBDr30/3r/Yc249+69x69x+P99/Xn37r3Xv99zf/AA+v+Pv3XuuUcjxOksTtHJGySRyIxSSORCHR0dSGVlIBBFiCOPeiAQVYVB8urIzRuroxVwaggkEEcCD5EHget9L+QZ/ML3H8sujtxdGdvZ2XO9zfHqjwcNHuPJ1b1Ob391ZkRLj8FmspNNeoyOd2pXUf8OyNW7PJURzUU0zPPNK7c5PvIe2VryXzDbcwbJbiPYtzZyUUUSG4XudFAwEkB1otAAQ6rRVA66FewfuLcc6ctzbXu0pffdt0IzkktLCwIjkYni40skhqxJUOxq9OtgH3jZ1PXXyee7rf6aO3f/Eob/8Ap/4deW4v77L8u1/q/sf/ADxw/wDVteuTnOH/ACt3NP8A0sbn/q8/QYfX/ffTm1/Zx0HOvf776/0/p7317qz7+YD83818guuvhx8dtsZmrTp/4zfFT46bWnxcMrxUG4u4Y+l9nQ773FXQAqKibbM0pwNIJVY07UlXJEQtW94i9tPb+35a3Tnrmi7gH773beb2QMeKW31UvhID5eJTxmp8WpAcoOpd9yeep992jkblO0lP7o2zZ7EOBwe5a1jLsaEgiJWEaggFX8XiCOqweef99/j7lzqIsdW7fyIf+3rPxX/1u8P/AIHDt/3Cn3iv+nN84/8AUJ/2nW3Uw+wX/T2uU/8AqK/7Q7jreJ/mBfNDZvwO+M+8+99zwU+XzlOYtsdZ7OnmmpzvfsjM09XJt/ANPAjyU2NghoqivyEws0WOopzHqm8cb8+PbXkO/wDcXmyw5dtGKW5/UnlAB8KBSNb0PFjUIg83Za4qRnnz7zlYch8s3/MN9RmQaYoyaGaZgfDjBoSK0JYgHSis1Dp6+a73t3v2r8le0919zdz7uyO9OwN417VmVy1ewENPAp0UOGw1BHpo8Lt/D0wWCioadEp6aBAiKB76r8ucubNyns9nsOw2SQbbAtFUcSfNmbizscs7VLHj1zK5l5l3jm7eLvfN9uzNfSn7FRRXTHGv4UWtFUfMklixIRW/2H++/wCJ9nfRB176/wCx/wBY/wC+t7317h10P99/vF/oP8ffuvdd/wDFPx/vre9de6WnXXYu+OpN87X7K633Nltnb62XmaLP7Z3LhKl6XI4rJ0EomgmikW6SwuV0SwyB4Z4maORWjZlKDdNr2/etvvNq3W0Sfbp4ykkbiqsp4g/PzBFCDQgggHox2ndtx2PcbPd9ovHg3CBwyOpoQR/IgjDKQVZSVYFSQfpM/wAsr5xYf58/Fjanb5hosX2HhamTY3cG26JlSDD9g4Wko5q6sx9MZpp4MBuegrIMlQhyxjiqTAXd4JG98q/dn2+n9t+cL3Y6s+2SDxbaQ8WhYkAE0ALxkFHpxK6qAMOunPtvzvbc/wDKljv0ShLvMc8YI/TmQDWBkkK1Q6VzoZa0NR1Wv/wpx/7IL6k/8W72F/75rvz/AIn3K33Sv+njb1/0pJv+0qz6in70f/Tv9n/6XEX/AGjXfWi1/rf8a/r+P6e+hvWBf29dfXnj/D/ff149+690Onxs763X8Ye6dnd67Ego5t6bAj3RVbTfIRx1FFQbizWz9wbaw+ZqaOeGeCviwVfmo6000imOp8HichXLAPc18uWfN2w3/Lu4uwsLkxiTTglFlSRlBBBBcKV1DK11DIp0JeUOZrnk/mGy5jsoVkvLdZdAb4dckMkSs3qEZwxXGoLpqtagJNw7hzm7c/m907ny+Qz+5NyZbIZ7cGcy1VNX5TM5nL1c1fk8pkq2oaSerrq+tneWWR2LPI5Ym59nVrbW9lbW9naQrHaxIqIiiiqqgBVUDAAAAAHAdEV5d3O4Xdzf3szSXk0jO7t8TO5LMxPqSST0znn/AIn/AH31A9qOk469+P8AWv8A77/H37r3n1Io6yrx9ZS1+Pqqmhr6GpgrKKto55aaro6umkSemqqWpgeOanqaaaNXR0KujAEEED3SSNJY3ilQNEwIIIBBBFCCDggjBB49OwzTW8sVxBKyTowZWUlWVlNQykZBByCDUHI6+lf/ACoPlvkvmf8ACHqjtfdNWtZ2PhI8h1n2nUqpU1u+djNBRT5ya1ovvN27eqMdmahY1WKKfIPGihUA98pPeXkuLkP3A3rZbNNO1yET249IpakJ9kbh4hXJCAk1PXUD2t5tk515H2TfLkj68oY5qU/tYiUZqDhroJAPIOB1YtVVVLQ0tTXV1TT0dFR081VWVlVNHT0tLS08bTVFTU1EzJFBTwRIWd2IVVBJIA9xeiPI6RxoWkYgAAVJJwAAMkk8B1IBIUFmNFHXzxP5wP8AM63d86u6cvsnZGersd8XOsc/W43rvblFVPFQ78yeNlmoKjtTcMcSwnI1Was5xMM4ZcbjnUIqzzVTy9OPY/2ksvbzYYNx3C3V+b7uMNM5GYVYAi3Svwhf9EI+N61qqqBzw96/da7533m42Xa7grypayFUCti4dSQZ2IwyEj9EVIC0fDNRabf9f+n+8f0+vuduoJ66/H+tb/ff776+/de67/x/1vx/xN/oT7117r3++/4n37r3Xv8Aiv8Avf8AS/vfXut2D/hPx/My3D3hgK/4Z97bmrM/2T19gWznTO7szUtVZXd3XWKWKDLbNzGSqZ2qsln9jLLFLQyN5JajDs6uR9hrlwE+8t7T2vL11Fz1y7aLHtN1Jouo1FFjnapWVVAoqS5DAUCyUI/tKDO37vfuhc8z2U3KO/3TS73aR64ZGqWltxRSHYk6pIiQNRoXRlJ1Mrsdgr5K/wDZOff3/iFO1P8A3hc97xo5V/5Wflz/AJ77f/q6nWRe5/8AJN3D/mhJ/wAcPXylb/8AEfn/AGH599keuQ/Xvz/vvx/xr3vr3Xr/AO+/5H+PeuvdWifzc/m7nPmx8v8AfebpMtNP1B1blsx1x0zh0nLY6PbeDrjQ5Td8caSNA+Q3/l6J8i81hIKNqWnYkU6n3EPsn7f2/IPJG3QPCBvd4iz3TeetxVY+FaQqQlOGrWw+LqYPeznq55050v40kP7l2+R4LdfI6TpllwSCZXWoOP0xGCAQa1df43N7f8b9y91D/WxN/wAJnqCiyvzl7oxeSpYK7HZP4c9jUGQoqqNZqasoqzt7oamqqWoiYFJYKiCRkdSLMpIPvGH72EkkPt7sM0TlZU32AgjBBFteEEfMHrJH7ryq3P28owqp2aYEeoNzaV6pW+U/S9Z8dfkj3l0ZWBz/AKLe0d57OoJ313r8Hic3WQ7dyymVnl8WYwH21Umsl9Ew1eq/ueuTt+j5o5V5e5hQ/wC5lnFK3ydkGtceavqU0xUYx1C3O2wnljm7mLYTHojtruRUFa/pFtURrUnuiKHJrnuzXoA/+I/4rf8Ar7EnQX69/vv+Nnk/Ue/de6+jz/JF3/H2D/LG+MVWat6mv2thd47AyccpqGkopdmdhbrwuLpDJPcOn93IKGSPxs0aRyKg0lSi8tPf/bW2z3a5tTQBHNJHMvDIlhjdjj+mWBrkkE5rU9NfZfc13X2w5RnAIMduYSD/AMId4f5hAR8iOHDpV/zjd9N15/LO+XOcjqjSy5Trqi2KjK8iPMvZe79tdd1FKviV3cVNJuiRHFtPjLaiE1EI/Y3bv3n7sclW5TUEujN9ngRvNXPoYwR86UzTpX7u7hHtntpzncyvpVrJ4vPjORAowDxaQD0FakgVPXzWvp/vuf8AC3199WOuX/Xf5/PvXXujp/y6Okl+RPzk+MHUlRRNksRuHtrbeV3RQpGJPutlbLlk3zveFrqypHLtLbVapZgQoNyDaxAXujv/APVj285u3pXCzR2TrGT5Sy/oxf8AVSRcef8APqQParZRzB7icpbYf7M3iyNitUgBndSP6Sxla+Va0PA/UC98jeuo3Xvfuvde9+691737r3Xvfuvde9+691737r3Xvfuvde9+691737r3Xvfuvde9+691/9Pf49+691737r3Xvfuvde9+691737r3Xvfuvde9+691737r3Xvfuvde9+691737r3WjN/wpk6qj2p8y+re0qOB4qPtnpDG0uQlZPTU7o693LmsPkJUlGkER7ZyuGjKEEoU1arOFXoT907eDeci7xs7ka7LcGI+Uc0asBT/TrKa+daUxnBn70u0/T818v7yG7LqxMdKfigkJJr51WZBSmNNamuNcP8f6/vKbrF/z69/vv9h9f+I9+6919Cv/AIT9b4fd/wDLI6lxEsyzzdc707Z2O7lneYI+/cxvelhqHkqqgs1NRb0ijjAWFUp0jQJZdb8yvvK7etl7tb3Mq0W6gtpflXwViJGBxMRJ41Yk1zQdIPYC7e79q+XRJIWeJriOpJJoLiQqMk4VWUKMUUAAUA6qe/4VK79FRur4f9YQgocRt/tvfuSOu4qBuPJbI29hfQYF8X2f91q/kSt5PPyq6FLTN90DbtNpzvu7cXktoV+WgSu3n5+InlimCamkSfetv5AvJe1q36JNzKw9WHgoh4VwGk4HNcjA61Nfxcc/737zP6w669z9P99/X88H37r2OPXv9h/j+P8Aiffuvfn1u9/8Jh9+rlviT3t1xIyvVbI7/fcyHUmuPGb92DtSkpYPGqhhGuS2RWyB2JLNKw+ige+fv3ttt8DnXl7dAO2420Ifm0M0hJ/3mVRT5D16zz+69fPcci7rZSPUW+5PpGMI8ULU/wB71mprxpwA66/4U9b0ON+JHQ2wI5PHJu/5CRbklCtMrzUWyevN5UUsDhf2Xp/vd500jK/PkiQr9D7990iwEvO3MW5MKiDbCg4YMs0Rr61pEwx5E16r96K7eHkXaLVJCBLuiagCRqVIZzQ+o1FWofMA+XWkLf6/7H+v+PH4/HvoH1gd6de/33/Gz/re9de627v+Et/VcXi+Wfd1XBKZ/J1v1Xt+pAAhWILuDdu8IGZkLSSO/wDA2UKyhAp1BtSlcJvvfbyxbkvl9CNNJ7h/WvZHH+X9r9uKUoa5n/dU2kpYc3b6zVEk0MCinDw1aRzXzr4qY8tPnXAs/wDCm35MVu0+nOlvitgK0wzdt7gr+yuwI4Swlk2h17LS0u1cRV3lEb4/ObwybVtvGzefAxnUgushL90zlOO933fucLmOq2UQghr/AL9mqZGGOKxLo48Jjg8Qbfeg5mksOW9n5XgchtwnMkmBQxW+khSTkapXjcUH+hmpAw2lx9D/AL7/AFz/AK/19559YNeXXrD/AH3/ACP+vv3XurTf5TH8uxP5ifyEy2y907hzO0eoutdtx7y7Oz23ooP7w1lNWZCPFbf2jtysrqDJYrGZ3cVWZpVqKqCaOGjoal1jkkVEaHvej3QPthyzBfWdqk+93cpigR66AQup5HAKsyIKDSpBLOoJAqepf9m/bSP3I3+6hv7h4tks41eYpTWxckRxqSCF1aWYtQ0VCAKkMLvP5hH/AAnr6D62+NPYfcXxTz3Z1H2B1FtTK75yezt5bgxe68Lvna22aObLbpgpGXC4nKYrdNJhKaeqpDDLNBVSQfail8k6Sx4/+2f3meZN05r2zY+cre0bbL2ZYlljRo2hkkOmMnuZWjLkK1QCoOvXRSDPfuJ93bli35a3HdOUEuYd1tIXkEZdpVnCDUy0ariQqD4ehgC3aVNQRp7f8j/w/H9fecXWEvXV/wDef+Kn37r3Q1fHHurcXxz756j7z2rPUQZrq7fu3N3xJTFQ+QocXkIXzWFkV3jSWk3BhWqKGdCyh4Kh1JAN/Yf5q2C25p5c3vl68UGC8tnjz5MwOhvkUfS4OaEA56EfKO/zcq8z7HzDAzBrW5R20gEtHWkqDVjvjLpkj4uI4j6q+CzeJ3NhMNuTA10OTwe4MVj83hslT6/t8hictSQ1+OroPIqP4aujqEkW4B0sLge+OtxbzWlxPa3EZS4idkZTxVlJDA/MEEddYI3SVEljasbAEH1ByD18r35Yf9lTfJX/AMT/ANyf+/E3H+f8B77C8mf8qfyp/wBK21/6sJ1ym56/5XfnGn/R1u/+0iToAPr/AL7/AB/1v8PYk6CvXf5tf3vr3Xr34/P++/p9Peuvde/P/Ef778W9+691Zz/Jn/7ecfEf/wAPzO/6/wDzL/eH+39xL77f9Ol51/55k/6vRdS17Ff9PX5R/wBPP/2jT9G7/wCFIX/bxSn/APEA9Zf+7fevsE/dY/6de3/Syn/47F0MfvPf9PEsf+lVD/1euOqCh/xX/YfT+nvJHrHTrsfT8/8AFf8AfD3rr3W3X/wlb/7nu/8ALYP/AJ4f3hR98P8A8F1/1H/9qXWYf3Tv+d+/6gf+1zq5r+dJ3tVdBfy5PkJm8TXTY/c3YOGxvTe25oCUmM/ZuSg2/uMwzqQ9LUU+w5MvPFInrWWJdJU2ZYH9huXU5k90uWbeeMNaW0jXLg5FIFLpUeYMvhgjhQmteBnX3j36Xlz235nvrdiLqSEQIQSpDTsISwYZBRXZwRQ1XBByPm8/7639P9b31Q65j9d/7f8A31/949+691KoqGtylbR43HUdVkMjkKqnoaCgoaearra6tq5UgpaSjpadJJ6mqqp5AkcaKXd2AAJI90kkjhjeWVwsSgksSAAAKkknAAGSTgDpyGGa4mit7eJpLiRgqqoLMzMaBVAyWJIAABJOB1eRiv8AhO5/MayvV8XYrYXqLF5ufHLkoeoMt2JU0vaDI9KtXFSSrHtufr2jyMgfx+CfcEUkc11kCEH3j1N9572uh3dtrE989uH0/UrCDb8aVH6gmK+dRCQRwr1P0P3afceTblvS23pOU1eA0z+KDSug0iMOry/tdNfxUz1SLuHb+c2ln83tXc+JyGA3JtvLZHA5/BZaklocphsziauWgyeKyVFOqT0ldQVtO8UsbqGR1IIuPeQFrc297bW95aTLJaSoro6mqsrAFWU8CGBBB8weoFvLO52+7urG9gaO8hkZHRsFXQlWU/MEEHpn/wB9b+n4Ht/pP17/AHv6/T/fce/de62f/wDhLxf/AGYz5M/+IT29/wC91Q+8Rvvd/wDKscpf898n/Vo9Za/dS/5KXOf/ADQt/wDj8vW6t7wJ6zR697917r3v3Xuve/de61Vv+FQ3c+Rw/WHxi6BxtdJFQ753hvbtDdVJHDInlj69xeH27tRJqwoqy009VvvJSGBGYeWkjkkUFYScxPui7DFPvHNvMksYMlvBFbxmvAzMzyUHkQIUFfRiAct1it96bfJLXYOW+X4ncC7uXlemAVgVQFb1BeYMBkVQE0IXrTT/AN9/vf09519YRdev9P8Aff09+6969ba/8lf+TX8dO+fjli/lR8rNp5PsZ+x81uWm6y2BPuLO7b2xjNo7Zy1dtWfcuYi2vk8NnMnmsxuPF14ginqVpI6KCGZYpDMrrhZ79++nNHLvNM3J3Jt6lqtrGhnmCI8jSSKJPDUyKyqqIyVKjUWLKSNNOsyvZD2Y5Y3bli05s5r283V1dM5hicssccSM0YYopXxDIQXBeq6NBRQaswk/zf8A+Sz8VusPipvr5IfFrZNV1PvDp6nxef3PtWh3PuncO1t6bOmy1Bh845o93ZnPVGEzuBpcgtdFNSTQwTQ0s0ckLyypKhV7Ie/POO7c47dytzfuAvbG+LJHIY40kil0lkzGqa0cjQQwJBYEMAKE194fZLlK25T3bmTlfbBZ7pZp4rKjv4ckSU8QFGLKrKlXBQLqZaNXVUab/wDh/vv97950dYQdev8A4/8AE/4fn+vv3Xurp/8AhP8AdlVmwf5mfUuEiyDUGL7Y2f2j1vnbziGnrKb+5GV35iKKoUkCb7ndWxceIk+pn8dvcC/eU2lNy9p95uDEGlsp7edcVIPirCxHpSOZ6n+GvU7fdy3Q7d7nWNrnTe2s8JzgUTxxX1zAAPmR19C73zK66IdfJ57u/wCZ0du/0/0n7+/3jdeW/wB499l+Xv8AkgbH/wA8cP8A1bXrk5zh/wArdzT/ANLG5/6vP0F/+A/2H9Tf/e/Zx0HPn13x/wAR/sfe+vddf1/J/wBj/vP49+696dd/n/jf++596691br/Ig/7es/Ff6/8ANcP6f944dwf7H3Cn3iv+nN84/wDUJ/2nW3UxewX/AE9rlP8A6iv+0O46OP8A8KT/AJL1nYvy02d8ccVkXbanx72RQV+cx8U14ZOy+zaWk3HkJ6iOJjHK1BsYYRIPIC8L1FSBYSNcC/dU5TTa+TL/AJpmi/xzc7gqjEZ8CAlAAT/FL4pNMHSvp0PfvP8AND33M218rQTf4rYwCSQBsePNkB14VSIIVJyBK1KA51w/95/33/G/eU3WMHXv94/p/vX+t7117q/3+TV/J+2189cVvLu7vnO7s290dtDcB2Zt7CbOqaLE5/sHeNNRUWUzXkzmQocmMXtfb1FkaWOYwUxnrKmpMcU8BppdWNnvr733ftzNY8v8uW8MvMM8Xiu8oLJDGSVXsBXVI5ViNRoqrUq2sUyP9kvZiy55trnmTmV5RsUchjiiQlGndQC7F6VESV09ncz6hqXwyHM1/Nk/kVdUfGH4+Zv5L/FncG/JMX1zLin7N693xl8fuVX2xlcnRYRd1bVy8GLxOSpqjC5GvhevpKj7tJaSR5o3g+3aOYJezH3h965t5mt+U+cLe28W61eBNEpj/UVS3hyLqZSGAIRhpIaikNqBUWe7vsJsWw8uXnM/KHjxm0UNNA7+IrR1o0iM3erIDqYFmUop0gEd2rR/xH++H+295gdYide/1/63/wBb/H37r3Wy1/wmV7zrtp/KXt/oSsrKgbe7f6r/AL2Y+j8nkphvbrDL08lG6QvxTPVbS3PljLIhBkNLCrhgqGPFH72fL0d7yhsfMiIv1VjeeGxpnwrhTXPnSSOOgPDUxFM1yo+61v0tvzDzBy27Mba5tROoqdKyQuENF4VdJe5hQ0jUEHGm0v8A4U4/9kF9Sf8Ai3ewv/fNd+e4g+6V/wBPG3r/AKUk3/aVZ9SZ96P/AKd/s/8A0uIv+0a760Wf98f9h76HdYF9d3F/99+f+Re9de8updBQ12Vr6LF42jqchkclV01Bj6GjhkqauurayZKekpKSniVpaipqZ5FSNFBZmYAAk+6SyRwxyTSyKsSKWYk0AAFSSeAAGSfLp2CCa5mht7eJnuJGCqqglmZjRVAGSSSAAMk46vUwv/CdD+Y1l+uY99S0PSuFz01ClbF1PmuyaqDsVjJTxTpRST0W1q7rilrmMmgpPuGMRyIwdl4Jx3n+9F7XQbodvEm4SW4an1CQAwcSKgGQTkedRCag46n+D7s/uNNYpdvLtscxQN4LTP4oJFdJKwtFqHA0lK1/FTPVIO7tpbm2Durcmx964LJ7Y3ftDOZTbO6Nu5mlkoctgs/hK6fHZbE5KjlAkpq3H11O8UiEXV1I95A2V7ablZ2m47fcJNYzxrJG6mqujgMrKfMEEEdQPuG33u1X13tu4W7Q38EjJIjcVdTRgfLBHEEgjIJHSeP5P1/4j/intV0j69/vvp/vf+t7917rdR/4S753J1Hx4+Tm2pah3w+J7n2znaClLymODJbi2PT4/LVCRmQwI9TS7XolZlRXYQgMWCqFwJ+93bxLzRyldBB472DoT6qkpKj1wZG+WccT1nT91mRjybzBET2LuZI+1oIQf+OjqwX+eX8kqz44/wAvTtI4HIPjd4d11uL6K21VU9VHT1dPBvaHIVW9KiBSDOxPXuFy0CvFpeGaojcMpAvGn3e+VY+afc3Zxcxa7GwVruQEVB8IgRA+X9s0ZocEAinUie9vM78r+3e93FvNovroC2iIbS2qaocqRnUsQkcEZBWtcdfOpH++/H+P+HvqD1zS69/t/wAfT8f4Wv8A19+691Y//Kt+DUHz9+WWA6e3BlMrguttubey3ZHauXwghXMps3b9XjMcuHw1RVRy0lJlty7hzdDQJO6SGlhnlqVimMHjaK/eL3Cb225LuN7tYkk3aWVYLdX+HxXDNrYDJWNEd6CmohVJGqolP2f5Bh9wubotsvmddnt4jNOVwWRSqrGGp2mRmArx0ByuRjce7D/kJ/y1t49c5TZW2elq3rTcM2KNJguyds797DyW6sFlYqV4KTMS0+592ZnBZ60ra6imrKWSKcXt430SJgztf3jfdWw3WLcLvfxd2werwSRQiN1rUqNEasmMBkYFfmKg5qbj7E+2V/tbbbFy4lu+iiTRPIJUOkqG1MzayK1IlDqxoWBIHWgz3t0/ub4/9z9p9IbxML7m6q33ufYuXqqZJEo8hUbcytTjVy1AJP3DjsxBClVTFuTBMhP199IeXN8tOZth2fmCxqLS8to5lB4qHUNpP9JSSrfMHrnpzNsN1yvzBu/L96a3FpO0daU1gHscCpoHTS4FSQGAOego/wB9/t/9h7OeiPoyPw975ynxh+UHRnfOKqZqf/Rt2NtzN5lIJZYmyG0pKxcbvXCu0F5PBndo11bRyABvROeD9CFeeeXIubeUOYeXJkB+qtXROGJANUTZxVJAjD7OhdyFzE3KnOPLu/iTTFb3S+IaE/ov2TYGTWJnA45oaHh19NP5G1FPV/GvvirpJ4aqlquju0KimqaeVJqeop5thZySGeCaNmjlhljYMrKSrKQQbe+TXLCtHzTy8jqQ43CAEHBBEyVBB4EddStyIO2bgQagwP8A8cPXymvyP9YD32Q65D+XXv8AY/7C/wDxW4PvXXvy67/x/wB4/wCN+/de+XXh/sP6f1BP1976917/AGH9f99/r+9de62MP+Ex3/Zenbf/AIqJv3/38vQfvF772n/Tudl/6XcP/aLedZJfdc/6eBvH/Snl/wC0m06ZP+FI/RP+jn5w7f7goKUx4f5B9W4LMVtT4RDHLvXrrRsTPUyMpZZjDtWj2/M7+ltdSQRwGZ/7q3MX709vrrY5HrPtl46gVrSKf9VD8v1DMKfLj5C33ndgG386bbvsaKIdwtAGI4mW3IRif+bTQgGtcU8hXXq/oP8Aiv095NdY19dfn+n/ABP/ABv3vr3W8x/wmV7ATP8Awt7Z6+mdmr+vfkFma6FbSeOPAb12Ts2sx6gvI6+U5vDZRmChFCsvGoszc9PvZbZ9Nz7s25r/AGd1tiA/6eKWUH8tDR+ua+VAM+/uybk957f3llJT/FNxlRaV+B0jlzk51u/CgpTFakrb/hSZvpNsfy/cFtVKnRV9k9/7A2+aRWXyT43B4Hem9KuoZDLGxpaWv25RqzAPaSWMEDVqUv8Aurbc137lz3mn9O022Z6+jO8UQHDiQ7emAfsK37ye5JY+2stowJa8vYIhSn4S05JyMfo0xXJGKZGhl/xXnn/jf1Pvo31z369/vv8AkXvXXutlf/hMr0i27vlV3D3lXUEs+K6b6oTbuKrGQiCk3l2lmEpaOVJCtnnXaW18zEyg3C1Nza4vij97PmAWXJ+xcvRyATX154jDzMVutTj08SSM1/o48+sp/us7GbjmHmLmF1bw7W1WFcdped9RofVVipQcA4rxHW7975/dZv8AXvfuvde9+691737r3Xvfuvde9+691737r3Xvfuvde9+691737r3Xvfuvde9+691//9Tf49+691737r3Xvfuvde9+691737r3Xvfuvde9+691737r3Xvfuvde9+691737r3Ws3/wp36pG4vi50L3DT0wnrOr+5q/aVTKsZaSjwHae1KuorqlpALJTNnevMXCwv6pJY/6cZYfdJ3n6XnDmLY2eiXlgJAPIvbyAAfbomkI+QPWNH3odoN5yXtO7xwBpbO+AZsVSKZGVsnNGkWEEDidJ8saRp/2P+8/7f30A6wQ69/vv8bce9de63gP+ExG9jlPiH3psGTU8uz/kLU7hhkYvZKDevXuzKWGlQGNYwkdfs+ql4ZmLTG4A035+fe228Q878vbkvCfbAh+2KaU1/wB5kUfYB8+s8/uvXkk/Im62kjkiDc30/JXhhag/22tvtbqn/wD4Ujb9O6/5hGO2tHLGYOsOhevNrPBGQTHkM1lt379nlmAllIqZqHd1KpuI/wBqNPT/AG3m/wC6ttos/bSa8IOu73KaSv8ARRY4QB8gY29ck58hDf3n757jn7brLxKw2+2x9vkGeWVmP2ldH5AY8zQB/sbf7H+n+v7yU6xw6GrOdOZLC/HnrbvuSSQ43sHt7uPqyKlZrCCTq3aHSm54q9I2poy8WVftOogEizSjXjnVkiKgykFvvsNxzRuvLYp41tY21xX1+oluoyta8V+nU0IGHBBavaJbnl6aDlLaeZyj+Fc39zbkmgWkMdu6FRSp1NJMpIJFY6dpHcCn9P8AYf77/D2f9Brraz/4S3b+ko+yvlx1c7o0O49jdY79p43ZjJDLsrP7n29WPTp9wqKlSm/4BMfE5YwxetbWfDf7323K+18lbuB3RXFxCT6iVI3FceXgmmfNsGuMvvupXjibnTb2kPhlbaRVrgEGZWIFfOqBjTNFrwHT5/wqX3qs+5fhx11CxV8Tgu5d65FfS3mTcFf15gsM3qp9UX2zbZr/ANMpD+X1INCEp/uf7fpteed1YfHJaxL8tAmd/PNdaeWKYOT0/wDeuvZAvJW2q/6RNzIwoMkeAqGtKigaQUBoa5GB1qY35/33++/PvNDrDrr3H+9D8e/de6+hF/wn26ofrT+Wt13nKiIU9d3Lv3sntergIAlRJs3H15iJZiqhSa3b3XlHUJYt+1MgJBBVeZv3lt5G7e626W6NWOxt4LcHywnjMB9jzMD8wftPR72A2c7R7YbI8kASe7eW4bhVtblY2NOOqFIyPMCgNCKDW0/4UVdiVe8/5kO49rT1YnpOpOperdjUVKhgC0QzGJquz6gSJDIzGonm7C1s8oWVozGtjGsZOVP3X9rSx9rLa8WOj3t7cSk57tLCAcfIeDSgxWvmT1jN95fcTee4qWazaltLCFCtahWcvKcA4YrIhNQCV0+Wk9UUf7Hmx/417yK6x669/wAV/wB9/t/euvdbnv8Awly2rS0fSfys3uiw/e7h7T2FtWodUH3BpdnbSymXo1lk0gtCs2+pyi3Oli5sL84H/e9vHfmDk6wJPhxWc0g9KyyKp/OkQr9g6zj+6vaQpyrzLfLGonk3ARlqZKxwoygniQDKxA8ix9T1tBZ7CYzc2CzW281TLWYfcGJyOEy1G/CVeMy1HNQV9M5HOmelqHU/4H3iNbXEtpcQXUDaZ4nV1PoykEH8iOsoJEWVHjcVRgQR6g4PXyVc9iZcDnMzg5nLz4bK5HEzO0TQM8uOrJqOR2hcs0LO8JOkklfp+PfaK1nF1bW9yooskasBWvxAHj58ePXIncrNtu3G/wBud9TQTvGTSlSjFa0qaVpwqacOmn/bfj8/778+1HSLr34/5F/T8+/de6+nn/LO3xU9i/y/fh7umtYSVsnQPXeBrZvG0ZqKzZ2CptnVVU6szfu1VRgWkciyM7EqqqQo5Ie6+3ptfuVzvZxikY3KdwPQSOZAPsAeg86DJJz11V9vb2XceROT724fVcSbbbljwq3hKGOMZIJxj0x184v5Yf8AZUvyU/8AE/8Acf8A78TcfH/Ee+pXJn/Kocq/9K22/wCrCdc1Oev+V35y/wClrd/9pEnQA/8AEf7f/H+vB9iToK9e/wB9f/eP8fe+vdW//wApT+Vfnf5ivYG4M3u3O5TY/wAeOsKzHU3YG6MKKYbo3JnMjE9XR7F2U+Qpq3H02VkoYzUVtdPDUxY2neImCV6iJTB/vT7xW/tftltb2NulxzPdqxhjavhxopoZpaEErXCICpcg9wCnqbvZz2jk9xry4v8AcZ2h5ZtXCyMlPElkIDCKMkELRSGkcg0BVVBLak3HOvP5Nn8tTrfEU2Kx3xV2HuaSGmWnqMv2HUZ/sDL5CTUry1lTPurL5OmgqZpFuftYaeJASsaInp94M7n76e626TvPLzjcxAmoWEJCq/ICNVNB/SJJ4kk56zR272h9tdrt0toOTbJ1HnMnjuampq82tj+2gGAAMdDJsf8AlyfBrrPsDaPanXXxk6u2J2DsOuqMltTc+0cRPt2uxVdVUVTjp5/Hiaylo64vRVksempjmUK5sAefZFuHuj7hbttt7s+6c23lxttwoWSORg4YAhgO4EjIB7SOHRzYchclbVfW257ZyrYW24QklJIoUjdaqVNCgBypIPyJ609P+FIX/bxSD/xAHWX+x/3Lb2/1vecX3WP+nXt/0sp/+OxdYZfee/6eHY/9KqH/AKvXHVBf+t9P9e1v9t7yQ6x0699T/vv9hx9ffuvdbdX/AAlav/zndf8A8Bg/+eH94UffD/8ABdf9R/8A2pdZh/dO/wCd+/6gf+1zoff+FQG+KnGfGD47ddw1Phh3h3lkd1VcKzJHJVR7D2LmcdFG8QYTT0kVRvxHcWMayrGWs3j9hr7o23pNzfzPubJVoNuEYNOHjTIT9hpFT1oTTFehX96O8eHknZLNJCBNuSlgDTUqQymhHmAzKaHAYKeIHWkxcf8AIvefnWCPXvx/j/vv9fn3vr3Vqf8AJS6sxnbX8zD4y4fN0sVZhtqZ7cvZtZFNC86Cs632XuHdu2JdAjaK8W8cZjmvIVUAXBLaUaG/f3eZdk9qOa5oHK3E8cduCDTE8qRyftiLjFf2VImL2F2dd39z9g8WNGgtRJcMGFcxxt4ZAoRqWZo2BNKUqDqAB+kF75Z9dJOvnh/z8uscX1v/ADLu3qvDUEOMoOzNt9edmtS06QR07ZTN7YpMLuKvRIpZHE2Y3JtyrrKhpAjvU1Ej20srN05+7du026+1GyJPIXktJpoKmtdKyF0H+1R1UUwFUDjXrnf94va4dt9zL2eEEfWWsM5GKBqGE0p6+DqNcliTwI6pn/33/I/c7dQR11f/AIp/vuPfut9bP/8Awl4/7KN+TP8A4hTb/wD73VB7xG+93/yrHKX/AD3yf9Wj1lr91L/kpc5/80Lf/j8vW6t7wJ6zR697917r3v3Xuve/de6pr/mZfyg8D/Mg7C633/l+9sv1NL13syv2fDjMbsCi3hHlY67OT5o18lXVbt261I8bT+PxiOQEC+r8e5z9qPe269rNs3Xbbfl6O9F1OshZpjHp0oFpQRvX1rUfZ1EnuX7Sbd7l3G03F/u89sbRHVRGqtq8QqSTq9NIpT59Vo/9As2yv+8zd0f+iQxP/wBs/wByv/wYG5f9MLB/2VN/1o6jD/gVeXv+mqvf+ccXXv8AoFm2V/3mbuj/ANEhif8A7Z/v3/Bgbl/0wsH/AGVN/wBaOvf8Cry9/wBNVe/844utjT4jfHmi+KHxv6m+O+O3NLvKj6r25Lt+HdFRh4cBPm/NlsllpK6bDwV+UioZXlyLBlFRLcjUWufeLvOnM0nOXNO9czy2ggkvJdZjDFwnaq0DEKSO30Hp1kdyzscXLPL+0bBBO0kNnAsSuQAWCigJAxU+dPPqqr+e385+mumviB2x8dKLfGDzPfndmIoNj4/r3C5KmyOd2ztfJ5HHVm6t0bzpKOZ5dt4mTbMM9NRLVeOevq6qPwxSwx1UkMxfd39vd933njZeZ32+SPlywkMrTMpVHkVSI44iRR21kM2moRVOohioaKvfXnrZuXuS962M3kb79fwGFIAwLhJe15XUVKoE16SwAZ6KPMjQN/3ng/8AEe+kvXOrr1v+KX/339PfuvdWc/yZ7f8ADnPxH/8AD8zp/wDYf7wt/t/cS++3/Tpedf8AnmT/AKvRdS37Ff8AT1uUf9PP/wBos3X0nPfKrrpX18nnu4f8Zo7dv9f9KG/78/8AZ15b+nvsvy7/AMkDY/8Anjh/6tr1yc5x/wCVu5p/6WNz/wBXn6DD+n+H+v8A6/8AvXs56DnXvr9Px+f99/T3rr3Vz/8AKK/lO5X+Yfuvce9+wM5l9kfHHrXK0mH3Rm8CtOm6N8brqKWLJf3I2fVV1LW47GtQYyeGpylfNDOaSKqp0ihkeoMkED+9nvND7Y2Vrt+2W6XHNV2haNXr4cUYJXxZACC1WBWNARqKsWYBaNOnsz7Qt7iXNxuu7TNFyvayaH0kCSeWgbwlOdCqpUyORWjKqCpLR7gmwv5Of8tTrzEU+IxnxP68z/hp4YZ8nv2TcHYGXrpY0jWWsqKzd+Zy4hqKl49brTJBArMRHGiekYQbj75e625zvPLzndR1NQsOiFR8gI1XA4ZqT5knPWZm3+0ftrttultBybYug85YxO5+ZebWx/bQcAAMdDN1x/Ly+E3T/ZW1O4Oq/jZ1n152Tsg5k7X3Vs7Ez7frMZ/eDAZfa+YvTY2sp8dXffYHPVdM33MM2lZbrZ1RlId19zef982q82TeOa7u62q40+JHKwcNodZFywJFHRW7SOHoTU52/kPkvaL+23XauVrG23GHVokihSNl1KyNQoBxVmU18j186/589mTdw/Nn5V9jPUyVVNuLvjswYWWZg0g2ziN05HBbUgYhnW9LtrGUkXB0jRYcW99QPbbaV2PkDk7awtGi26DV/wA1GjDyH85GY/n1zg9zt0l3j3B5xvpaVO4TIKfwQsYY/XPhxrXyrwx0Ub+n+P8AX/kfsbdAXr31/wB7966919HX+R/smg2R/LD+McNJBGlVufFb43tl6hGLvXV+5+yN3V0E87aUXy02G+0pQAo0pTqCWILNy1+8BuEu4e7fNrSN2QyRRKPRY4I1oPtbU32seHAdNfZfbo9s9sOUYIzXxLczE/Od3lPkOGvSPkBk8Scn5obVo98fD/5T7QrqelqafcXx37mxQSsUGCOoquu9xJR1RbwztDLRVnjmjlRGkhkjV09Sj2BeRLyTbuduUL6JiHi3O1bHGgmSo8qgioIOCCQcHoa8z2MW58t8wbbMtYp7KeM+WHiZePEceIyOI6+WD9f94v8A61v9699hOuSvDrr/AHw5/r9f6H37r3Vsn8jjc0m1/wCaL8XKhVkkgy+S7J2zVwRGNTLHuHp7sDGU7M0itaKkyM8FQ2mzMIioPJ9wx94SzF57Q83qcNGsEgJrgpcwsf2rVfzr1MvsDdS23uty2kbERzC4RhjKm2lYDh5OqtihxThUHZC/4U4/9kF9Sf8Ai3Ww/wD3zXfnvFn7pX/Tx96/6Uk3/aVZ9ZH/AHo/+nf7P/0uIv8AtGu+tFn/AF/95/2AP+8++hvWBfXv96+v9f6f4fT3vr3Vin8pPa2M3j/Mi+IGGy8MNRRQduY7cQiqIEqYWrdm4vK7vxl4WZVLLk8HCVYk6GAazWsYu96ruWx9q+d54GIkNkyYNDSVlibP+lc/bw6lP2UtYbv3S5PinjVkE7vQio1RwySIc+asgIPkQCMjr6YXvlB10z6+dR/Pf2xhtsfzQvkSmFpFooc7TdW7nrqaFY0g/jOa6n2XNl6uJERSHydej1UxYsz1E8jXswA6gfdzvJ7z2j5ZNw+pomuI1PnpW4k0g/6UEKOHaAPKvXOj7w9lDZ+6O7yw1rcQQSMDSgbwlQ0oBghAxrU6ixrQgCoH/fH/AIkf4fT3N/UIddf76/8AvH09+691ud/8JcP+ZL/K/wD8Sf17/wC8pmePeCH3vf8AlYOTf+eOb/q4vWc33WP+VS5j/wCll/1hj6DH/hUr2KwT4gdS0tUwRm7a7FztHqhKsyjZW2tp1QRZ2qFZA+aQl4lQhhoZiJFQ3+6BtYrzvvTrmltAhz/w2SQcKeUXA19QMEk33rNzlSz5O2ZKeDJLPM3rWNY0jpnhSWSuPShwetRP/bf1tb3mx8usMuvf71/yP/eb+99e62e/+EvMUR+SPyWmMcZmj6QwcUcpRTLHFNvzGPLEkltaxyvAhZQbEot/oLYjfe7J/qvymK9pv3/lEf8AOestfupgfvPnNqCvgW//AB+X/Y63WveBHWaPXzgf53eAp9t/zSflhjqWTyR1Oe64z7HxRw2qN1dL9b7orE0R+k+KrzDrr/U9tR5J99TPu/3LXXtByZK4oRHOnriO6njH7Qo+zh1zX9+YxH7sc2qOGq3P+9WkDf5eqqCP+R/6/wDsPcydRD17/bf63+29+6919LvqXer9i/ym9k72mnkqa3cHwHx9ZlZpRIHfOR9Dfa525kVHkC5mnnAe1pANQ4I98n9728bV7ybht6gCOLmNgv8ApPq6p/xkjHlw66qbBuL7v7f7PukgpLcbRFIw9Ge3DMPyJPXzRP8AYf7f/effV/rlX176/wC+/wB9+ffuvddH8W/33+2/r7914fPrYb/k9/yXaH5s7bl+RfyHy+4dtfH+DM5HBbL2xtmZMZuXtbJYaSahzmRGemhqBgtmYPMRmieWCKSrrqyCphR6bwGV8Y/fD35k5BuhyvyxDFLzKUV5ZJBqjt1ahRdGNcrr3UJCopViG1UGS3st7I2/OdmOauaWccvlmWGFG0tOUJR3Z1ykauCoCkO7q2VVR4m1Dtf+UZ/LX2hjIsRifh91JV0sKoizboocxvjKMEBA8ub3rmNwZmdjq5L1DFuLk2HvD2796/dW9maebni9DnyjZYl/JIlRR+Q6ywtfan23s4I7eHkrbjGoABeFZWx6vLrdj6lmJPEknobelvg38SPjnv7Idn9FdC7D6r3zltqVux8jm9mUNVhxWbWyOVwWbrcTNi4Kz+DNHPlds0Mxl+384aAAOAzhiDfvcLnXmnbotp5i5jubzb0mEqpKQ1JFV0DBiNWFkcUrTPDAodbRyZyny/evuOx8u2dnetGYy8MSxkoWVip0gAgsin7QOqkP+FJXQzdjfCXa3cmOpJpsx8e+0cRkshPGqPHBsTslI9lZ9XSwmV33a+3XDqxVEicMh1B45p+6tzGNr9wLvY5XAg3OzZVHrLB+qny/sxMKepFD5GIvvKbCd19vhukY/W266jlNBUmOT9Fx6gBnRyciiGo8xojf76/0/PH+8e+inXPzrr/jV/x/vHvfXutrn/hLb2C1H2F8uOqpWRl3Ds3rHsGjQqmuFtnZzdG3Mm8b+VZCtSN9UgceORQYl9UZNpMNPvfbYH23kreAO6Oe4hPz8RY3X9nhNTI4nj5Zg/dSv31857W0n6VLeVRjB/VRz65Gj1AoOFTUQP8AhUtv2JMb8POr6efVNUVvb+/ctTB9Ihio4Nibe27OyGI+Q1L12UUEOujxG4bUCpb90DbSZueN4YdoW2hU+tTK7+flpj8s18qZX/es3Lw9t5P2cLUSzzzE14eEqIopTOrxmzUU08DWo1Bv96+v9P8AD/e/ebnWF/Xf++P+8f7f3vr3W+1/wnH6PfrX4EVHZ+QoPt8v8gO0t17vpauQqKifZ+zni68wFO8QPkhgizm3cxUw6wGkSs8gvG6E84fvScwDdvcgbTFJWDbLOOIgcBJJWZzXzOl41NOBWnEHroZ93HYjtPtxb3siMJtwuZZyGFCFBEKUHHSRFrUniHqO0jq/v3jb1PXXvfuvde9+691737r3Xvfuvde9+691737r3Xvfuvde9+691737r3Xvfuvde9+691//1d/j37r3Xvfuvde9+691737r3Xvfuvde9+691737r3Xvfuvde9+691737r3XvfuvdVjfzkuqf9L38tb5UYOGk+5yG1ti0/aeNkVNc1G/VGfxG/8AK1EA/DPtzAVsLnn9qZ/z7lr2L3k7J7rcnXBekc1ybdvQ/UI0Kg/7d1I+YHUa+8G0pvPtpzhavWsdo04pxrbkTj8j4dD8iadfNj/Nv9599VeuYfXv8P8Ab/09+691tof8JaN6pBuL5j9dzFTJlML0zvXHrqVXjTBV3YeDzB0+IyTpM24qHkuBEY7BTrJGF33v7DVbcjbov4Huom+eoQuv2U0P5Zrxx1mL91G9kKc67czfpKbaRRjBPjq54VyFTzoKY4nqmX+cnv2fsT+Zj8s8zLKZEw+/8dsKmRXdoqeHrfZ+29hNFCjuwi1VO3pJJAtlM8jta7H3O3sVtybZ7T8mQKtDJbNMfUmeV5an1w4Ar5ADy6hX30vHvfdPmpmkLJG8UaipIUJBEpA9Bq1EgfiLHiT1WT/j/wAU4PuW+ok+XV/3fXQCYP8A4T8/DXtBIXGZn+Ue+t35aMQSKtNhOwKntHaEFQ80c08cn3UHXOBdXdYhao0cOo8uNXLfMouPvLc9bRX9D90RRKa8XhFvIRSgODNMMV+GvA4yZ5k5fuYvu28mXbRhZItwM7/8053uUQ4qKkNCc0oDQ5FDQD/X+v8AX+l/eSvWM3V83/Ccnfcm0v5jVFtwTtHF2h0p2fsuSE8rUPixgex4xbwyhZIhsNmVrxkLqGqzFHxy+9Jty3vtc90Vq1puEEoPpq1w/wA/F+fljFRkT92S8+n9w7q31kLPtsy08iVkhkGPUBGofIE5zQrv/hS7vaPcHzv2FtOmkVodgfHPZ1DWRiVJGjzO4N6dg7iqCyRzv4A+GrcfZXSOQ21co0Z9l33UNvNr7d7lfMO653SQj/SpFCg8s9wfgSPLiD0v+9HfyTc67Lt2PBg21WHrrlml1Vzw0xpTAPHiKU13v9b/AJH/AMj95P8AWM/Xrc/T+n9f9f8A1vr71178+vqm/Ebqlejfi18d+oDRNj6rrrpjrjauWppFKTf3gxe1MXDuOpqVIXTV1ueFTNMAFAlkawUWA47867yeYeb+Z98MgZbq/nkUjhoaRigHyCaQPkBk9da+WtqTYuXdi2WMkpaWcMVTSp8ONVJNKCpIqaACpwOvn9fzqcpXZb+aD8tKrIzioni3bs3FxyeOGLTQ4XqvYmGxkGmCOJT9tjaCGPURrfRqcsxLHpV7CQxwe0XJaRLRTBK3mcvcTMxz6sSfQVoKDrnj77sX91+bSTU64B+y1gA/kOqt/wDjY/1/969y/wBRF11zf/kX/FePfuvY63pv+Ex3/ZBfbf8A4t3v3/3zXQfvnj97X/p42y/9KSH/ALSrzrPT7rn/AE7/AHj/AKXEv/aNadbGHvF3rJLr5PPd3/M6O3f/ABJ+/vz+P715b+o/Pvsvy9/yr+x/88cP/VteuTnOP/K3c0/9LK5/6vP0GH4/r+P99b2cdBzrof0/33+297698+vpGfyU3eT+V78S2kdnYbU3ogLsWISLtbfscaAkk6Y40CqPoFAA498rPfkAe7nOtBT9eP8A6sRddP8A2hJPtnyYSc/RL/hPXz8/lh/2VL8lfzfv/uT/AN+JuL30u5M/5U/lT/pW2v8A1YTrnVz1/wArvzj/ANLW7/7SJOgAP/E8/UexJ0Fevf77+v8Avr+/de6+hZ/wn42Ri9qfyw+n89jxGKvs3encW984Ug8LNlKDsvcXW8Rmk80v3UgwvX1GBJaOyBU0+jU3Mr7y1/Nee7m+W8ldFpBbRJmvaYEnxjHdM2M5qfOg6Ofd8tooPanl6WNQHmkuXagpVhcyx1PqdMaivoAPLq6n3AvU1de9+691oO/8KQv+3itP/j0B1l/7t96/n+vvo/8AdY/6de3/AEsp/wDjsXWAv3nv+nh2P/Sqh/6vXHVBn9R/vh/X3kh1jn17/in/ABT/AHr3vr3W3V/wla/7nu/8tg4/9KH94T/fE/8ABdf9R/8A2pdZh/dO/wCd+/6gf+1zqf8A8KoMhPFjfg5ilEf21bXfI7ITEqfL58ZT9GU1MEe+lYzHl5dQsSSF5Fjdr7nsKtN7gzmutUslHpRjdk/8cFPz6U/euupEs+SLIAeDJJdOfXVGtuq0NeFJWrjOOFM6g305/wBa/wDvJv7zd6wz69f/AA/5Fx/sfeuvdXuf8J0MT/Ef5kOGrPP4f4D0x2plvH4vJ915qfC4P7fX5U8BX+M+XXZ7+PTb1alx1+9FL4XtZOmmviX9uv2U1tX5/DT86/LrIj7sia/cW6avw7ZMft/UgH+WvW/z75tdZ/daKn/Cm2np4Pnv1ZLDBDDJV/ErYNRVyRxIj1NQvbvetIs9QyKGmmWlpY4gzXPjjVb2UAdEPulsze3G8BmJC71MB8h9NaGg9BUk/aSfPrAv70QA9wNooOOzxf8AaTd9a6v+24v/ALE/48e8n+sbevf7788fUcf7b3vr3Wz/AP8ACXj/ALKM+TP+HSm3v6/891Q/7D3iL97v/lWOUv8Anvk/6tHrLX7qX/JS5z/5oW//AB+XrdW94E9Zo9e9+691737r3Xvfuvde9+691VD8zf5zHwo+GNblNoZ/elV2z23jGlp6rqzqNaHceVw1fGJF+13juKaspNp7SmhnULPSz1b5WJXDiidTf3MnInsVz9z4kN7bWAstlfIuLmqKw9YkoZJARwZV8MnGsdRbzr7xckcjNLa7juJuN2Xjb24EkoOMOaiOLDBqSOrFcqrda9veX/Cm/wCTW65MjQdB9J9XdQYiZvFRZfeFXmO1N5U8aKF+7hmH9ztp009Q41+KbFVqQq3j1SEeU5M8vfdL5UsxFJzJv93fTgZWILbxE+n+iyEDhUOhPGg+HrHbffvTb7Ozx8ucuW1tHqNHnZpmK5odKeEqMcEisgGQC3xdVI91fzRP5gPyAWtp+yPlR2pLiMighrdt7LzEPWG1qukWwSjrtt9aUm08NkqZAqm1VDMzuody0g1+5q2D2g9teWjG218n2fjrwklU3EgPqHnMjKf9KRQYFBjqHt794Pcjf9SXvNlykJaumAi3Xzov6IRmUA8HZq0BNSK9ENnnnqp5qmqmlqKmolknqKieRpZp5pnMk000sjNJLJK7EszEliSTz7kdVWNVRFAQCgAwABwAHAAdRxLLJNJJNLIzyuSWYkksSakknJJOSTmvWH/jf+3v7t1Tr34/4r/xH+39+691Z1/Jn/7ec/Ef/wAPvO/++/3h/vHuJPfb/p0vOv8AzzJ/1ei6lv2K/wCnrco/81J/+0Wbr6TnvlV10r6+Tz3d/wAzn7d/8Sfv7/3q8t77L8vf8q/sf/PHD/1bXrk5zh/ytvNP/Syuf+rz9Bf/AI/77/Yf7H2c9Bzrv/ef8D9OP6e9de6+iz/Ij2Vh9nfywPjvU4yCNK3es/Zu9dxVSR+J8hmMh2ju/FQTzL5JdUtHt/C0NFqv60pVay3sOXv3iNwnv/dzmhZSfDt/AiQcaKsEZNOHF2dvlqpnrpd7Hbem3e13KkaNqaWKSVjSlTLLI9OJ+EEJXz01oK0FvnuEupY697917r5H+ey8+4M5mc9V3FVm8tkcxU6pHmb7jJVk1ZNeWUmWY+SY3ZvU31PPvtRawLa2tvap8EcaoMUwoAGPLhw65DbjePuW4X+4SLSSeZ5CK1oXYsRU5NCePn01f76x4v8A7x7UdIuuuP8Akf4I96HXuvpt/wArCGGD+XR8NUgiihRuhdjTskKLGjTVOOFRUSlUABknqJWkdvqzsSbkk++TPvCzN7o89FiSf3lKM+gagH5DA+XXU72yAHt3yQAKf7qrb/qynR49w4DEbrwGc2tuCiTJYHcuHyeAzeOkknhjr8RmKKfHZKieWmlhqYkqqKpdC0bo6hrqwNj7j22uZrO5t7u2k03ETq6Ng0ZSGU0NQaEA5BHr0NZI0ljkikWsbKQR6gihH7Oqyv8AhlD+V5/3iZtb/wBDjtr/AOz/ANyv/r9e7n/TaT/847f/AK09R1/rQe2f/TGWX+8n/oLr3/DKP8rz/vEza3/ocdtf/Z/79/r9e7n/AE2k/wDzjt/+tPXv9aD2z/6Yyy/3k/8AQXQjdSfyq/gB0V2Ntbtrqf45bf2d2JsqtmyO19y0m7Ox6+pxNbUUNXjJp4qPM7yyOMnZ6GuljtNBIoDkgXsQV717w+5PMO13mzbzzTLPtlwoWSMxwgMAQwBKxqwyAcEcOjDavbbkTY9wt912jli1t9xiJKSICGWqlTQ181JB+R6rW/4U4/8AZBfUn/i3ewv/AHzXfnuWPulf9PH3r/pSTf8AaVZ9RL96P/p3+0f9LiL/ALRrvrRa/wCR/wCt/X30N6wL69/tv6+/de6s5/kzj/sZz8R/8N+53/33+8PcS++3/Tpedv8AnmT/AKvRdS37Ff8AT1uUf9PP/wBo0/X0nPfKrrpX188j+f8A/wDb0LvD/wANbpr/AG3+ibZ/9ffTb7tX/To9h/5r3P8A2kSdc9PvI/8ATzbj/nig/wADdUw/Q/77/efc89QJ5de4/wBf/Y/0/wBva3vfXutzr/hLh/zJj5X/APiT+vf/AHlMz7wP+97/AMl/k3/njm/6uL1nN91j/lUeY/8ApY/9YY+iQ/8ACn3ImX5ddBYg1cbrQ/HGmyQoQ8Rkpzlezt/0rVbxj95Y60YYIpb0sYGC8hvY/wDujxaeS+Zp9BGrdNNfI6YIjSvDGqp88ivEdAT71VwrcwcqWolBdLORitRUB5KBiOIDaCATglTTgetaL/b8/wC295Y9Yqdd/j+vvXXunLG5nMYd5JcRlslipJkVJpMbXVVC8qK2pUkalliMiKeQDex9szW1vcBVuIEcA41KGp+2tOldpuF/t7O1hezQMwoTG7ISBwqVIrTp2/vxvX/nr90/Q/8AMQZbj/X/AMrHtP8Auzbf+jfB/wA41/zdLv6x8w/9H69/5zy/9BdMNbXVuSqZa3I1lVX1k/j81XWzzVVTN441ij8k87vLJohRVW5NlAA4A9q4444UEcMapGK0AAAFc4Axxz0WXFzc3czXF3cPLcNxZ2LMaAAVYkk0AAFTwFOov++P5/H9P8fd+mevf77/AH359+6919En4NVFRVfyR+vpKmeaokX4fdn06yTyPK609JhN9UlJArSMzLDS0sKRRr+lI0VVAAA98wPcNVT393QIoA/fkBx6l4iT+ZJJ9Tnrp17fkn2m5aJNT+5k/lDTr523+xv/AL3/AMR/t/fT/rmL13/vv999T791rrr/AB/2/wDvv8Pfut9fUK/l27ExPW3wQ+IW0sNEkdNS/HjqnL1ZjVVjqM5uvZ+L3ZuWtRVRLLkNxZuqnAILfueos1yeRPuduU27e4nO19Oe5tzuFHySOVo0H5Iqj8uurnI23LtPJnKu3KQfB2+3UkYBbwl1NT+k1T+fRy/YG6FXXvfuvdF6+WfSNH8kfjN3r0VWRRSP2f1hu7a2KknKLHRbkq8TUSbUyuqX9pXw+5oaSrQt6Q8Ivx7E3Jm/ycq82cu8xRkj6S7jkb5oGHiLjPdGWU09eiTmXZouYeX972KYkR3drJFUUqC6FQwrUVUkEVBFR18riso6rH1dVj66nmo66hqZ6SspKmN4amlqqaVoainqIZAJIp4JkKsrAFWBB99h45EljSWNw0bAEEZBBFQQfMEdcmJoZreaWC4iZJ0YqysCCrKaFSDkEEEEHIPUX/D/AI3/AMj5936b6vY/4Tq9gTbN/mSbe23HUJDH2v0/2psKeGTwE1SYzG47tBIYfMNYmSXrhZLxfuaEYfoL+8dvvQ7aL72rubooSbO+t5gc41Frepp5fr0zipHnTrIP7tF8lr7jvbvIAbrb541BIGohopqD1IWJmxmgJ4A9CZ/wpc3+m5PnXsLZVNITTdb/AB72lRVkZLEpnt0bt3vuSrdf3WjWN8HVYy3oV9StcsNFij7qG2/S+3m5bgw77rc5CP8ASRxxIPLjrEnnSlOGejb70e4yT857JtmPBt9uDjjXXLLJqrmlNMcdMA8akilNdy3/ACL8f71/X3k/1jNXrPSUtRXVNPR0cEtXV1k8VLSU0EbSz1FRPIsMEEMSAtJNNK4VVFySQPr7q7pGjySOFRQSScAAZJJ8gOnIopZ5YreCNnndgqqBUsxNAABkkk0AHE9fVP8Ain0xTfHf409EdHU8MEUnV3VWydn5R6Zg0VbuLFYGii3RltSs8bS5ncZqquQodBknOkBbAcducd9fmfmvmLmB2JF5eSyrXyRnJjX7FTSormgznrrRy3s8XL/L+ybHCSY7O1ihqaVPhoFLGlBViCTQAVOOh/8AYb6Ouve/de697917r3v3Xuve/de697917r3v3Xuve/de697917r3v3Xuve/de697917r/9bf49+691737r3Xvfuvde9+691737r3Xvfuvde9+691737r3Xvfuvde9+691737r3SX3xtHEdgbK3fsPPxtNgd7bX3BtHNwqbNLiNyYmrw2SjU/hno61wP9f2r2+9m22/stxtzS4t5kkX/TIwZf5gdNTwx3ME1vKKxSIVI+TCh/kevk6bw2xk9k7t3TszNxPBmto7jze2MvC6PE8OTwGSqsVXxNE/rjaOrpHBU8gi3vs1YXkW4WNnuEBrBPEki+fa6hhnzweuRu67fLtO6bltc5Bmtp5Im8qtG5Q/zHSc/A/wB44v8A4/7D2r6QdbE//CZ7ekeA+dfYe06mV1g378cd4UtFErIBLm9u7467z1KZFkqoQ6R4SDJfojllDEWCp5GGL/3sNvNz7ebXfKO623SMn/SSRTIfI516OJA48TQdZM/dc3CSHnTe9uqPAn21nPrrimi0+fDTI9cE8KUFa0h/JPfcnaPyJ777MlmFRJ2H3R2jvhpwYyJTuze+czvkHhp6OHS331xohiQD9KKLKMgOVNvG08rctbUq0FtYW8VPTw4kTzJPl5kn5nqCuc7tb/nDmq+R9STblcuD6hpnYU+VD8ugV/33+8c2/wBcexB0G+t6X5kdCUmN/wCE7219jx0Z/i/XHxz+NPYoBFOftdy02X6+3JvqoQeKkAikp87mFQ2EwSQajI+oPzw5F5keX7zt3uJb9C73S+g88xlZkiHnkFIifKoxQcOhHO3Lckf3fG2V2AubPabR2IyNVv4MklK6cNocA8c1oeB0WuP99/jz76Hdc989WM/yjN9S9d/zKPh7n4ZxA2Q7boNil2MShou0cPl+tJobykLqqYd3NGLeol7L6rD3FvvZt43P2p54titdNkZf+yd1nrj08OvpjOOpT9lLxLD3S5PnkcKGuHjqSBmaGSFRnzYuFA4kkAZ6Fv8Anq7zj3n/ADQfkiaadp6Dax602ZRlnkbxSYDqrZUeZgVGlljjWLck9aAE0qf1FQ7MSS/d3282HtHytrWkk3jyn/b3Euk8PNAnGv20p0b/AHg79733T32JqeHbR28S8eHgJIa5OdcjjFBSmK1JqL/wH1/2B/3wHubOoV6NV8GeqF7w+ZHxi6pngaqx28u7uusfn4lXU391qXclBk92ShbjUYNtUNW9rgHTyR9fYN9xN5/q/wAic3bwGpJBt85T/moUKx/tkZehv7a7S+98/co7cgBDX8TsDw0RMJZPz8NGp86cOvqV++QXXU/r5sf85j/t5x8ueB/x/mC/999s/wB9VfYn/p0vJX/PM/8A1el65qe+v/T1ubf+akH/AGjQdVjf77+n+w/H19y31EnXv9b/AJF/vXvXXut6X/hMd/2QX23/AOLd79/9810H755fe1/6eNsv/Skh/wC0q86z0+65/wBO/wB4/wClxL/2jWnWxh7xd6yS6+Tz3d/zOft3/wASfv7/AA+u68t77L8vf8kDY/8Anjh/6tr1yc5w/wCVu5p/6WVz/wBXn6DD/fcf778ezjoOde/31rf63vfXuvpE/wAlH/t158TP/DW3x/79rf8A75W+/X/T3OdP+a8f/aPD10+9oP8Ap2fJn/PEv+Fuvn6fLD/sqb5K/T/mf3cf/vxdx/X/AB99LeTP+VQ5U/6Vtr/1YTrnXz1/yu/OP/S1u/8Aq/J0AP8Avv8Aff61/Yl6CvXv99aw9+6919GD+RD/ANupviv/AOVw/wDgj+3/AHy7+8V/0+TnH/qE/wC0G266SewX/TpeU/8AqK/7TLjq3X3CfUxde9+691oPf8KQv+3isH/iAOsuP/Ivvb/H+vvo/wDdY/6de3/Syn/47F1gL957/p4dh/0qof8Aq9cdUF8c3v8A77/W95IdY55x17/ffn+v09+691t1f8JW/wDue7/y2D/54f3hR98P/wAF1/1H/wDal1mH907/AJ37/qB/7XOs3/CqOnnan+C1WsUhpYJvkxTTThCYo56pOgZaeF5LaVknjo5WQfVhG1vofdfueOof3Dj1DWRYEDzoPrKn7BUV+0dOfewilaLkSYRkwq14pamAzC1KgnhUhWIHmFPoetQ//iv++/1j7zZ6w469/vHH/FPx7917q/L/AITfsq/zFpgzKpfoLs5UBNi7DK7McqoJ9TBUJ4/AJ/HvHD704P8ArXqf+klb/wDHZesi/uw/9PDvf+lVN/1et+t+P3zf6z760Wv+FOIv89OpP/FRNh/7H/jMvfnvod90v/p3G9f9Lub/ALRbPrAv70f/AE8DZ/8ApTxf9pN31rn/APE/7H/eD7yh6xt69/T+tv8Aff737917rZ//AOEvH/ZRnyZ/8Qpt/wDp/wA91Q394jfe7/5VjlL/AJ75P+rR6y1+6l/yUuc/+aFv/wAel63VveBPWaPXvfuvde9+691737r3WsP/AD+v5oe8ugafGfDn49boq9r9k7023FuPuHf2BrnpNwbK2Zl2lhwWzduZGkkWqwm5t2wQSVdZVI0VVR4s0/gN63yw5bfdt9orDmV5ueeZrQTbVby6LaFxVJZVoXldTh44yQqqaq0mrV/Z0bGT7wXupfcrQW/KPLtyYt4uotc0ykh4YSSqrGR8MkpDd4OqNFqoDOjrpSSPJNI8sjvJJI7SSSSOXkkkdtTvIzEszsxJJNyT7z4UBQFAooHDrBZnZ2d5GLOxqSckk8STxJPr1xt/vv8AfW4976r0MXSPx87s+SW84ev+iesd3do7uljWeXE7UxUtcuOo3lSD+I5zIt4sVt/EpK4Vquunp6ZCbNIPZHzBzNy/ypYNuXMW7wWdkDTVI1NR/hRcs7f0UDN8uj/l7lbmHmy8O38u7TNd3QydA7VBrQu7EJGDQ0LsoJwM9W4Zz+Ql8qupfjx3R8jPkTuPr/rbDdTdX7s3zT9f4LNjfG+s3lsLh6iqx+LrqvDQPsvDY16/xeeohydfKY1dEiUssohS3+8fyfvfM+w8r8r2lzdT3t5HEZnTwokVnAZgGPis2mtAUQAkEk5HU0yfd25j2nl7f+Y+Ztyt4I7OxmnWGImSR3SJ2CuxVY0AYLUqZNQ1AacN1Rbe/wDW9vxf3kP1jv17/ff7f/jfv3XurOP5NBt/M5+I1x/zHmd/3nr/AHh7iX31/wCnS87f88yf9Xoupb9iv+nrco/6eb/tGn6+k775VddK+vk893f8zo7d/wDEob+HP/h1Za/Hvsvy9/yr+x/88cP/AFbXrk5zh/ytvNP/AEsbn/q8/QYD8/7z/X6fX6DgeznoOde+n0/21vfuvdfSJ/ko/wDbrz4mf+Gtvj/37W//AHyt9+v+nuc6f814/wDtHh66fe0H/TsuTP8AniX/AAt1aZ7iHqSOve/de6+RV/xr+t/z/sPfa/rjz17+vP8Aifr7917rr/W/p/r/AOt7317r6b/8rb/t3X8NP/EAbA/91Efvkt7v/wDT0Oe/+llN/wAe66ne2f8A07zkj/pVWv8A1ZTo+/uOOhx1737r3Xvfuvde9+691rn/APCnH/sgvqT/AMW62H/75rvz3lF90r/p429f9KSb/tKs+sbfvR/9O/2f/pcRf9o131otD/jX+x/3x99DesC+vfT/AH3+3Pv3XurOf5M//bzj4jf+H5nbf7Dr/eHuJffb/p0vOv8AzzJ/1ei6lv2K/wCnrco/81J/+0abr6TnvlV10r6+eR/P+/7eh93/APhrdNc/+Ul2h/xX301+7V/06PYv+a9z/wBpEnXPT7yP/TzLn/nig/wN1TD/AMa/33+x9z11AnXX+vz+f+Re99e+zrc6/wCEuH/MmPlf/wCJP69/95TM+8D/AL3v/Kwcm/8APHN/1cXrOb7rH/Kpcx/9LH/rDH0QX/hTrjp4vnB0xlmeL7at+Km1MdEgLmdZ8X273PU1DSKYwgiePLxBCGJLK1wLDVJH3SZlPt/v9uAda7xIx9KNbWoH59hr+XHyjX701pInOewXxK+FJtYjAzWsc8zMTilCJVpk5DVAxXXA+v8AvuP9695UdYx9e/1+foPx71177OjD/Hf4ofIb5Y5zcG2vjx1hme0M7tTE0+d3DjcLXYOimxuIqqxaCCulObyuKikikrGEYEbOwJ5ABv7DHM/OfLHJlva3XM+7x2dvM5RGcOQzAVI7FbNM5p0KuV+SeaOdJLyLlnamupLdVMgDxJpDkhf7R0rXSeFaUz0bP/hmf+Zxa3+yj78/8/vX3/2Y+wZ/r7e0v/Ta23+8Tf8AWroY/wCsV7rV/wCVRf8A5z23/W7rr/hmf+Zx/wB4j78/2Gd6/v8A+9h/X37/AF9vaX/ptbb/AHib/rV17/WK91v+mRf/AJz23/W/r3/DNH8zn/vEbfn1H/L96/8A/sw9+/19vaX/AKba2/3ib/rV17/WK91v+mRf/nPbf9b+vf8ADM/8zj/vEbfn/n96+5t/5OB9+/19vaX/AKbW2/3ib/rV17/WK91/+mRk/wCc9t/1v63SPjJ1dv7pb+UJh+rO0dt1mz9/7L+Kva2K3Rtqvmo6isxGQOE3xVilqJsdVVtFI/29Sj3jlcWb63uPeBXN277dv3vZc7xtF0s+23G8W7RyKCAy64hUAgHiDxA6zt5S2y+2b222batygMW4W+1iORCVOl1iIIqpKmh8wSPQ9fN9/wB7/wBt/X/Ae+qHXLf/AAdd/wCP++/PvXXvl17/AH39f6H37r3X1Q/hp/2SB8U//FbejP8A32G1/fHjnj/ldeb/APpaXf8A1fk6638v/wDJB2T/AJ44f+ra9GS9hfo3697917r3v3Xuvmn/AM3bocfHj+Yd8ldm0dFFRbe3LvaTtXakdNEYKH+BdrUsG+TSY6LxxLHR4TMZmrxoRRojaiZVuoBPVr2S5j/rP7Y8qX0kha6hg+nkrx125MVT82RVevE6qnNeuaHvZy//AFe9yeY4Ei0WtzILmPNQRONbkegE3iqBimnGKdVs/wDGv6/4/wBPcq9RR0fX+Vzv0da/zDvh5uh6oUcMveuytpVdU8yU8UFB2JXnr6vlqJpVaOKlWi3Q/mZtKiLVdlHqEce7+2ndfbDni0VNTDb5ZAKVJMI8YUHrWPHz8jw6kn2f3GPavc3k26lNEa8EX5zq0A/Ksgr8q8OPQtfzq+wP9Iv8zf5T5OJw1Ht3c+2ev6ONWjdYP9H+wdq7SycYdEVmaTOYmrmYMWZGlKXsoAJfYPbBtftLyhER3yxSTH5+NNJIv7EZRjiBXiejn37v5L/3T5kDSVig8GJBjtCwRlhjj+oznNSK0rQACrG3+v8A77/b/n3MXUO9WFfyp+j1+Qn8wb4vdf1dEK7CUnZFD2DuenlA+0m231bT1fYmUo64kG1Jl020tCwFmdqkKpBYERj7ycwnln2z5u3JJNNw1qYYz567giFSPmusv8tNc0p1J/s1sP8AWH3I5YtGRjbwz/UORTC248Va1r2tIqIfXVQEE1H0y/fJ3rpv1737r3Xvfuvde9+691737r3Xvfuvde9+691737r3Xvfuvde9+691737r3Xvfuvde9+691//X3+Pfuvde9+691737r3Xvfuvde9+691737r3Xvfuvde9+691737r3Xvfuvde9+691737r3XzUf5v/AFU/T/8AMk+WG3BCkVJuDsmXs7HtFGI4JabtvE4vsqYwqDbTTZDdE8D2sBLC1gAPfVr2P3kb57V8m3WsmSK1+navEG3ZoBX7VjUj5Edc0Pe7aP3P7nc0RLDohnlW4X0bx0WR2H2ymQH+kD1Wx/sP9j9P9v8AT3K3UUdWM/yq+6/9l/8AmHheynrjjafC9M/JyokrBIYhDU4r46dn7iwhc+Wnj0tuTB0YvI8caX1sy6LiK/eTYP6ycjT7WI9bvf2FBxqGvYEfyP4HbgCTwoa9S57I76uwc+wXcrBYGsbwOxNAqpbST1JNBSsKg1IABrUU6rm/w/2Fr+5T6iP59KjY+1q7fW9dobIxgY5HeO6Nv7Vx4iieokNduHLUmIpAkEQaWd/PVrZFBZjwOfaPcbyPbtvvtwl/soIXkOaYRSxzwGBx8ujLZ9ubd932rakfS91cxxA0rQyOqA086Fq08+vqCfLrq/G7x+FnyO6ixWOC0GW+N3aOzdvY5GqJjSTR9c5mg20sDuKupllx1ZDTtGWErl4xcObg8jOSt3msefOV97ll/VTdbeVzgV/XUvXgKMCwPDB8uuqnM+1x7rytv+zZEdxYTQinEa4mQEYORWowc+R6+Wn/AK3+H+9/4++v/XJnoUOkd7zdZd0dQ9k09VJRVHX3aGwN7wV0MjwzUcu1N14nPR1UUsUsEsUlO9AHVldGUrcMCL+yfmHbxu2wb5tbIGW5s5oqUrXxI2SlDUZrTgfs6PuVr6PbOZ+XNymk0RW9/bysfQRyoxP5AV49Dx/MQ3jDv754fMLdNLL9xQ1/yP7fpcZUMrr9zicLvfM4PE1PjlpqSaEVGMxsTiOSMSRhtL3YFiHfbCwbbfbnkezcUkXa7YsPRniV2HEg0ZiKg0PEYx0IPdPcTunuNznd6aAbhLGM1qIW8EHgPiEYNKYrSpIqSb/X/fE/63sddAHh1et/wnY6qPYP8xvAbumpRNR9K9Vdk9ivJKitAlblaCj6vx6+sFHqQ3YjzRD9QMBkX/N3GO/3n95/dntdcWKyUkv7yCGnmVUm4b8v0QD9tPPrIT7tW0Lf+4pv5ISUsbKWQNmiyOVhFfKpSSSgPoSPhqN//wB82OugXXzkv55m2f7r/wA0f5QwRioNLmazrHc1JJUzU8skv94Om+vchkCv26x+KCDMy1MMKOokEUa3L/rbqP8Ad6vBee0PKLGmuMTxmgIpouZgvHiSmkkjFSeHAc3vf+0ltfdXmN3Skcy28iGoNV+miUnHDvVxQ0OK8CCal/8AC3++/wCJ9zT1DXXv99/seeP9v7917reA/wCEwe4Uqfh33xtTTB5ML8lsjuFpFqA1Sybm6u62xqLLS21QwI20WMchNpGZwP0G/Pz73FsU555cvKmkm0qnDH6dxO2D5n9TI8sevWeH3W5AeRd7i813aQ/71b2w/wCff9VOtlX3il1kt18mPtDKpney+w83EixR5jfW7crHHHOKhI0yGfyFWsaVCpGs6oswAcKoYc2F7e+zuzQm32faoGNSltEvCnBFHDy4cOuS3NEy3HM3MVwoGmS+uGFDUUaVyKHz+3z6Q3+Nv8fx7MuiL8+uv6n6f778/X3vr3X0xf5S+05tl/y3fh3h6inales6awm7FjaOaItDv2ryG+aao0zkuRV0+4klDD0OH1J6Cvvk77z3i33unzzMr6gt+8flxiAiIx6FCPXGc9dSfa6D6f255JjpSu2wN/vcYf8Anqr187r5X/8AZUvyVNv+a/dx/wDvxNyf4D3095M/5U/lT/pW23/VlOucHPX/ACu/OX/S1u/+0iTov/8AxX/Y+xL0Fuu+bfj8X/5GPeutdfRg/kQf9upviv8A+Vw/+CP7f98vPvFf9Pk5x/6hP+0G266S+wX/AE6XlP8A6iv+0y46t19wn1MPXvfuvdaD3/CkL/t4pB/4gDrL+nH+5be3+x99H/usf9Ovb/pZT/8AHYusBPvPf9PEsf8ApVQ/9Xrjqgsf0/w595IdY6de/wBh/t7f0/3v3vr3W3V/wla/7nu/8th/+eH94T/fE/8ABdf9R/8A2pdZh/dO/wCd+/6gf+1zoSv+FSGClqOn/iZucJKYMR2V2RgZXVo/Csu49r7eyECyKf3jK6bWkKafSArauSvso+6FcBd95ztajU9pA/z7JHH/AFkFfy+fQh+9RDq5U5buM9u4Ffl3Quf+fMfn1plf77/evrz7zu6wb69z/wAa/wCNj37r2OrrP+E++bpcV/M86hoKjSJdzbJ7iwlFd9J+5g623BuR9K6W8h+z2/N6brYXN+LGA/vL27ze0m8yL8MNzbOfsMyJ+WXHU+fdtuorf3Mt4ZGAeeynRfmwCyUHr2xsfsFfLr6FXvmZ10K60Iv+FI2613D/ADEqHECaGQ7D+PnWe1HSKNkenerzu+98CKoZmImmKbzEgYWHjdVtdST0d+6vZ/Te2Es1CPqNznk+2iQxY+X6VKeoJ8+sBfvOzCX3DsUBzHtUKn85rh/8DdUD/wCv/X/b8f7D3kl1jn17/W55F/wf99x7917rZ/8A+EvP/ZRvyZ/8Qpt//wB7qh94i/e7/wCVY5S/575P+rR6y1+6l/yUuc/+aFv/AMel63VveBXWaPXvfuvde9+691737r3XzBv5kvaOQ7j+e3y135kamrqxU957923iJK2WSSoXa+wsxPsLaNOyyeqBaba+2qSNYeRCqhASFuet/tVs8exe3HJe2xqoI2+GRqYHiTKJpD86ySNnz4+fXLv3X3aTevcbnG9daab6SEZr2258BT5UqsYNPKtKmleiR/n/AFj+f99x7kHqPevf77/if94966919HX+Sz8Z9nfHb+X/ANF5PD4GhpN6957K2/3Z2FuVYaN8xuSff1CdybPp6+vp9csmO25s3L0lLR0xfRTnzPoSeeoLctffnmu+5n9yuYop7hmsNvuHtYUqdKCE6JCFP4nlVmZqd2BUqq06Z+zPLljy77d8tC0hAnvLWO6leg1O86iQaiAKhFZUSuQqgHNSRd/mr19Jjf5cnzIqK2XwwydGbvoEfRJJerysEWLoItMSO4+4rqyOPVbSuq7EKCQSezkby+6PIqoKkbjEfyU6j+wAn/B0de5zKnt3zuWOP3Xcj8zEwH8z18y3/kX1/wCN++s3XLLr3/I/8OfeuvdWc/yZ/wDt5x8R/wDw/M9/777eB9xL77f9Ol51/wCeZP8Aq9F1LfsV/wBPX5R/08//AGiz9fSc98quulfXyeO7h/xmjt38f8ZP39z9P+Yry3+9++zHL3/Kv7H/AM8cP/VteuTnOH/K280/9LG5/wCrz9Bj/vrX+n9f8LezfoOde+nv3XuvpEfyUP8At158TP8Aw1t8f+/a3/75Xe/X/T3OdP8AmvH/ANo8PXT72g/6dnyZ/wA8S/4W6tN9xD1JHXvfuvdfJX3/ALbl2bvve2z5oXgl2pu3ce25YJDIZIZcHma3GSQyGZIpS8b0pBLKrXHIB499odruhf7Zt18DUTQRvX11oGrj7euR+/WKbZvm87bGKJb3c0QFSaCORkGTk4Hn0kvzb8/737XeXRT16/H+w/1/97+vPvfXuvpdfyis7/eL+Wv8Pshqpm+36lo8FelEixD+6+ZzO2dLCR5GNQn8ItMQQpmDFQq2A5Qe9dv9N7q88R5zes+f+GKr/s7sfKnXUj2slE3txyS4IxtsC4/ooF/bjPz6Nf8AJX/snLv/AP8AEJ9q/wDvC572DOVf+Vn5c/577f8A6up0MNz/AOSbuH/NCT/jp6+Ut/r/AJ/339Px77I9ch+uv6fX8/77+lve+vdWk/yVcZXZb+aB8S6THwConh3bvLJyR+WGLTQ4XqvfmZyc+uaSJG+2xtBNLpvrfRpQM5CmIPfuaOD2i50eRqKYIl8+L3EKqMerED0HE0HUuexCl/dflIKKnVOfyFrOT+wDrZd/4U4/9kF9Sf8Ai3ewv/fNd+e8UPulf9PG3r/pSTf9pVn1kx96P/p3+z/9LiL/ALRrvrRa/wB7/wBhx76HdYF9ev8A776/X/iOPeuvU6s5/kz3/wCHOPiP/wCH5nbf+i+3h/r+4l99v+nS86/88yf9Xoupa9iv+nrco/6ef/tGn6+k575VddLOvnkfz/8A/t6H3f8A+Gt01/76XZ/vpt92r/p0exf817r/ALSJOuen3kf+nmXP/PFB/gbqmH+n+w/31h7nrqBOurf7f/ffT37r1etzv/hLj/zJf5X8f81P69/95TM+8D/ve/8AJf5N/wCeOb/q4vWc33WP+VR5j/6WX/WGPopP/CojbU9L8hvjFvBopBT53pjc22oZi37Uk+0971GUqIkTQNMkMe9Iix1G4deBa5Gn3RLpX5Z5usge6O+jcj5SRaR+3wj+w9A771sGnc+TLmmHguF/3h4j/wA/9avX5/w/3x/2HvLzrErrv+v+tz/T3rr3Wz//AMJeP+yjfkz/AOIU2/8A+91Qe8Rvvd/8qxyl/wA98n/Vo9Za/dS/5KXOf/NC3/4/L1ure8Ces0eqW/ln/PV+JHw3+QO//jf2d138jM7vjrj+6v8AG8rsPaXWeT2pVf3v2TtvfmN/hVduDt3a+Xn8GI3RTxz+ahg01KSKmtAsjzzyX93jnXnrlrbeato3Ta49vuvE0LNJOsg8OV4W1BLaRRVo2Io57SCaGoEI83+/fJ/JfMW4cs7ptu5SX9t4epoo4GjPiRJKukvcIxorgGqjuBAqKElz/wCgnH4F/wDPpPl3/wCgF01/9vz2Kf8AgS/cb/o9bJ/zmuv+2PoN/wDBR+3/AP0Z94/5xW3/AG19e/6CcfgX/wA+k+Xf/oBdNf8A2/Pfv+BK9x/+j1sn/Oa6/wC2Pr3/AAUft/8A9GfeP+cVt/219XHdk79w/avwr392ht6myVHgOyPi7unfuDo8zDS0+YpcPvDqev3DjKbK09DWZGigyUFFkUWdIaieJZQwSR1AYwVtW3T7Rz3t203Lo1za7tHC5UkqWjuAjFSQCVJU0JUGnEDh1Pc91HfbDNexAiKa0LqDSoDx6hWhIrQ5oSK+Z6+WZx/X/E/77+tvfYLrkh11b8n/AGNz7916vXf+9X/1/wDife+vdfVD+Gv/AGSB8U//ABW3oz/32G1/fHfnj/ldOb/+lpd/9X5Out/L/wDyQNj/AOeOH/q2vRkvYX6N+ve/de697917rTy/4VC9Dmk3T8aPkxjaUGHN4XcnSe7qlKTxrDWYCrfe2xPNVoGFTUZGkzefULJpaOOhXSXBIjzh+6LzHrtObOU5XNY3juoxXyceFNQeVCsPDBLZpiuHv3qdgxytzRHGoy9rI34jX9WEcMgUn4kUJFAammpvf/H/AB95n9Yd9KXZe5qzZW8dpbyx+v7/AGlubA7moTHIYZPvMDlaXKUxjlUExP5qRbMBdTyPaPcLRNwsL6wkP6c8LxnFcOpU4/Pox2jcG2ndts3VE1PbXEcoFaVMbq9K5pWlK+XQlfJnsxO6Pkb3329DUPU03Z/cvZu/qKZxOn+4/dm88znMdHHFUnz09PBQ10aRxNYxRqqWAFvZVyltJ2HlblvZCml7SwghIx8UcSq2RgksCSfM1PRnzjuqb5zbzNvEU5kgub+eRGNcxtKxj+LIATSFU00gAUFKdAh/rf8AI/oP6+xB0G+toz/hMH0gmf7w+Q/yCyFFHLT9bdfbf6329UzgkLnuysxPmMrU0AHp+5x+D2L4JWPKxZIAfrNsQvvccwG22DljlmKSj3Vy87gfwQKFUH5F5ageqfLrLX7q+w+JuPM/MssJpFFHbxtXFZCZJQB6gRxZIwGoDk9bpPvA3rNHr3v3Xuve/de697917r3v3Xuve/de697917r3v3Xuve/de697917r3v3Xuve/de697917r//Q3+Pfuvde9+691737r3Xvfuvde9+691737r3Xvfuvde9+691737r3Xvfuvde9+691737r3WkJ/wAKcuqV218ruju3aTHPS0XafS0+3K2sCSfb5Tc3WG6sh/EKjyvqVqyn23vfDwSKhAWKOIlQWLN0B+6VvJu+TeYdkeUF7O/DgeapcRigp6F4pCPmWzjGD/3qNpSDmPlnelrW5s3iPpW3kDV+2k4B+QX511pf8PoP99/xJ95XdYs9Tcfkq7FTvVY6pkpaiWhyeNkkj06noczjavEZSmOpWGisxldLC350ubWPPtuWGOdQkqAqGVqfNGDqfyZQfy6ftrme0kaW3k0SGN0Jx8MiNG4zX4kdlPnnBBp1C/3x/wAOf9b250x0fD+V9sUdi/zDfh3tp6VK2CPvnYm6auklSGSGeh2DlE35XxzxTukM1MaLbUnkQ31x3XS19Jjn3e3E7X7Y883avpY7dLGDmoMy+CKU4GsmD5HNRx6kj2g26PdPcvk21lWqLeCX84FacflWMVHmKjPDr6cM0MVRFLT1EUc8E8bwzQzIssU0UqlJIpY3DJJHIjEMpBBBsffJdWZWDKSGBqCOIPXT4gEEEY6+Tf21subrftXs3ruojeKo2D2DvPZc0UoIkil2tuPJYOWNw0s7BkegIN3c3H6m+vvs3sl+N12baNzDAi5tYpajz8SNXrwHr6D8uuSXMe3x7TzDv21RKRFbXs8QGcCOVkAySeA8yfmeg+/p+P8AYezPom6m5PI1mYyWQy2RmapyGUrqrI11QwAM9ZWzyVVVMyiwBkmlZjbjn23DFHBDFBEtIkUKB6ACgH7B0ourqe9urm8uX1XM0jO54VZyWY4xkknA6hf77/Yn/Wvf250n63Cf+EuPU6wbW+V3edXQsXymf6/6n2/kWuEiXA4/L7w3fRRf6tqg7kwckl/0iNLfqPvB773u8lrzk3l5JMJFNcOP9OyxRn8vDlA+0+nWav3VdpWPaOa99JJaa5jgHoBChkan2+Otf9KOtsz3hj1lj1ou/wDCl/qWXaPzT657Up6WdMT3D0niIp6uS5hqN2dd53L4HMQU5LEAUu2K/BllAFmlvzq99DPun70t7yHuuzMw8ax3BiB5iOdFdSftkWX9ny6wX+9JtL23Nuw7yD+jdWPh/wC3gkYt+WmaPHyPr1rmH/Yf7x/sfeUfWMPXh/xP+9/1/wB99ffuvHrab/4TE/IXbe1e0vkF8b9xZahx2U7Uwe0uwOvaetqhTNlszsE56g3XhMasrCKsy1VgdxU9asCfvGlxlRIAyRsUw++9tyxdXm08s81WsLPFZySQzECulZtDRs3mFDoy1ONTqMEiuXX3WeY4IbnmTlW4nVZpglxCpqCxQFJgDwJA8IhcNQMRUA6dpr5pfIDA/F34sd5d457K0+KbZHXm4qnbhnnjgkye+K/HzYzY2Dodc0DSV+a3XWUlPGqsGBctwFJGH/IfLVzzfzhy/wAv20Jf6i5QPQVCxBg0rtg9qxhmP2dZV82b/acrct7zv97IFhtrd3GQCz0oiLUgFncqiioqzAdfLKv9P+KfT32B65Nde/2H+sP+NHj37r359KbZW0M52BvLaWw9r0v325d77mwO0NvUV2X7zObkytLhsRS3RJGH3FfWxpcKxF/ofp7SbhfW+2WF7uV2+m0t4Xlc+iRqWY/kAT0u2zb7jd9y27abSn1V1PHElSQNcjhFqRU01MK0Bx5dfV26v2HjurOtOu+scPPJU4jrnY20th4upljWGWox20MBj9v0M8kKvIsUktNj1YqGYKTa598a923CXd913PdplpNdXEkrDjRpHLkV88t11vs7aOytLWzi/soo1RfsVQo/kOvlw/LD/sqb5Kn/AL//ANx3/wDRibj/AMffXvkz/lT+VP8ApW2v/VhOuVnPX/K7c4/9LW7/AO0iToAf98R/vP8AW9/Yl6CvXX+9X+n/ACL6G/vXXuvow/yIf+3U3xX/APK4f/BH9v8Avl594r/p8nOH/UJ/2g23XST2C/6dLyn/ANRX/aZcdW6+4T6mLr3v3XutB7/hSF/28Vp/r/zIDrL/AFv+LvvX30f+6x/069v+llP/AMdi6wF+89/08Ox/6VUP/V646oL/AN9/xHvJDrHPr1v+I/2/vfXutuv/AISt/wDc9v8A5bB/88P7wn++H/4Lr/qP/wC1LrMP7p3/ADv3/UD/ANrnVg//AAox6zqd9fy58humkoxUP093L1r2BWTqo89Ji8p/HOsah1IIkaB63sOm8ijUvpDsP2wyxl913dl273Ris3k0i+sZ4QPIsuicfnSE0/Z50MnfeM2pdx9sr658MtJZXUEwpXFW8FjjiAszVrgDPlUaBv8Avufx/vPvpJ1zu69/vvz/AMQOeffuvdGA+Kvfea+LnyN6a+QOBo2yVZ1VvzCbpqcOtSaNs7hIJzS7m28KsK/2g3BtyqqqLy6XEYn1FWA0kNc5ctwc38rb7y1cSaEvLZ4w1K6HIrG9PPQ4VqedPLoUclcyycoc17HzJHHr+lnDMo4tGwKSKMjuaNmCkmgYgnAp1v5Yv+d//LMyXX0O/wCX5I4zFeTCtl5tlZTae84+waOpjjJlwE22qTA1hmzSVCmEfbzTUkjeuOd4CJTzbm+7/wC7EW5nbByq7nxNIlWSLwSD+PxC4otM5AYcCobHXQ6L3n9spttG6Dm22WLQW0NqEwpWq+CV8QtUYAU6sFaggnQ9+cnybrfmL8ru6fkXVUFXiaLsTdKy7awtdKktXhdl7fxlBtbZeLrGhZqYZCm2vhaT7rxHxNVmVluGuei3t5ylHyNybsPK6SK8lrD+o4FA8rsZJWFc0MjNprnTQdc/fcPmw878471zGsbpbzuBEjGpWKNVSMGlQCVXUyrUB2ahPElP+n++/wB7t+b+xp0C+vf74j37r3Wz/wD8JeP+yjPkz/4hPb//AL3VD7xF+93/AMqxyl/z3yf9Wj1lr91L/kpc5/8ANC3/AOPS9bq3vAnrNHr3v3Xuve/de697917r5Q3yBoa3G989247IxtFkcf272RQ18RljnaOtpN5ZmCqjM0TyxSlJ42BZWZWtcEg3PZTlmRJeW+X5Ij+m1jAR5YMSEcfl1ye5zVk5w5rR/iG5XQP2+O9egj/2P9P8P98fZ30Guvcf7H/ff717917r6MX8lP5W7D+RvwR6T2ritxY2XsfoXYuA6d3/ALPapoI87habYVFFtnZ+YfGQGOpfBZ7aePopKesMWiScTQs7zQyn3y69++Ttx5W9xeYLya1YbXuNw9zDJRtDGYmSRdRxrSRmBWuBpIAUjrpf7L80bdzJ7fcux2k4N3Y2sdtNHUa0aFRGCQDhXVQ6nzB9QR0Uz/hQ181uvOsfiluD4n4PcuJyfdHetdtWmzO2KCpjq8vsvrTCZ7G7wye4s5DC8iYhtx1eDpMbRQ1SrJWU1ZUzQqRTmRRp92TkHc935ytecri0dNh25ZCshFFlnZGjVEP4tAdpGK4Uqqse6hCP3h+eNv2Pk685YhvF/f24hUEa0LJBqDSO4/CrqpiWvcxYlPgZl0UB+P8Ab/X/AH3099EfXrn969eF/wDff8i/x97691Zz/Jn/AO3nHxH5/wCY8zvH/lP94H629xJ77f8ATpedf+eZP+r0XUt+xX/T1uUf9PP/ANos/X0nPfKrrpX18nnu4f8AGaO3R/38/f3+uP8Af15b32X5d/5V/Y/+eOH/AKtr1yc5w/5W3mn/AKWNz/1efoMP8P8AeRb/AH309nHQc66v/wAV/wB9x7317r6RP8lD/t158TP/AA1t8f8Av2t/++Vvv1/09znT/mvH/wBo8PXT72g/6dnyZ/zxL/hbq033EPUkde9+69180L+bX05P0f8AzFflVtJqKOgx2d7OyfZ2BjpoRDQHCdsw0/Y9LHjo0CwpSY+bcstJojASKSneMABLe+r3srvq8w+1/J174heWK0W3evHXbkwnV51IQNU5IYHz65me9WyHYvcvmiBYSlvPN9QnowuAJHI+XitItOAKkDA6rm/41/vvp7lLqLOu/wDfH8e9de63v/8AhOL8k9vdlfCmo+P1TmqP+/nx33puimTb0s8AykvXe/s1Vb3we4YYbJUVOPG6s9l6Bm/c+3amjViqSQr751fek5Vudp5+XmVLdv3dukEZ1gHT40KiJ0J4BvDSN6YrqJyQx66Cfdv5ktt25Ai2Txq7hts0iMpILeHK7SxvStdHe0a184yBgDo9n83H5J7U+NHwI+QWczmVpKXcvZGwdy9N9cYiSRf4hnN49lYSv2xG2NpyGE/92sRX1WXqC1o1p6BwSWZEeOvZXlS85s9x+Wra3hZrS1uY7mdvwpFA4kOo+XiMFjFM6nFOBIH3urzPbcqch8w7hNciO6kt3hg4VaeVGRNKn4tNTIwoaIjE4HXzVP8Ae/pcf778299WuuXvXX+++h/2/wDh7317q9z/AITp9b1e9P5j2B3ZFTeSk6g6j7P3zV1LxxmOmbNYyk6vpkSWWN9FVUN2C2lY2SVolkPMayD3jp96HdUsPa2eyL0e9voIgPXQxnOB5DwRWtQDp8yOshvuz7b9Z7iS3rQaktLCZw2moV3KRDup2syu4FCGKh/LUOryv+FOP/ZBfUn/AIt3sL/3zXfnvHz7pX/Txt6/6Uk3/aVZ9Td96P8A6d/s/wD0uIv+0a760Wv99/sePfQ3rAvr3++/x/2PvfXurOf5NH/bzj4jf+H5nb/+i/3j/wAT7iT31/6dLzr/AM8yf9Xoupb9iv8Ap63KP+nn/wC0Wbr6TnvlV10r6+eR/P8Av+3ofeH/AIa3TX/vpdnj/be+m33av+nR7D/zXuv+0iTrnp95H/p5lx/zxQf4G6ph/wB8f94+n+PueeoE69/vh/j/AE/23v3Xutzr/hLj/wAyY+V/P/NT+vf/AHlMz7wQ+97/AMrByb/zxzf9XF6zm+6x/wAqjzH/ANLL/rDH0q/+FPXUlbuT42fHvuejhFRH1V21ntnZVUiLz0eJ7Z23BVfxJ5dOmKgjzPW9FSyDUC01XDYEAlUf3SN6jtea+ZdhkahvLJJF9C1u5Gn7dE7sPkrfm/8Aeh2Z7zk7Z95igDPZXulmxVI50Kk140MiRKQOJKmlBUaTX4/4jn/C3vPvrBLrr/jf/Ff9v7317rYl/wCE13cW1dgfNffXXG5a6nx1d3V09k8FsyapkWMZDdm087id2LgYmeREE9dtqkyc6CzM70gReWAOL/3rNivdy5C23dbSMvHYXyvKB+GORGj1/YHKA+mqvl1k3917e7Sx5s3nZrh1Wa+tQYySBqeBixQZyxR3eg8o2PW9e7pGjySOsccas7u7BURFBZndmIVVVRck8Ae+eABJAAqT1nX18wr+ZN3dhvkV87fk929tvJrmds7j7QymM2rmo6hqunzG1Nk0lDsPbGWop3qKrXjslgNs089MA4VaeRFVUUBF63e1XL9xyv7dcpbJdw+HdxWitIlKFZJSZnUig7leQhv6QNSTk8vPdbfLXmT3D5q3axfXZvc6EYEEOsKJAHUgkFH8PUhBypBoOAJD/gb/APEe5A6jz7OpuMxtdmcljsRi6aSsyWVrqTG4+ji0iaqrq+ojpaSmj1sqa56iVUFyBc/Ue25po7eGW4mfTCilmJ8lAqT+QFen7W1nvrq3srWPXczSKiKKdzsQqipoMkgZIHr19SDsLZUfW3wk3x11C8EsWwfivuXZUUlMix00ke1upK3Bo8Eaw06xwOtCCoEaALYaR9ByD22/O6c+2G5kEG53dJc8f1LgPnjnOcnrrTcQC12Ke1WmmO0ZRT+jGR/k6+Wl/wAR/X/e+Pp77Adcj+vD/G3/ABP1/wBt7917r34/x+n/ABX37r3X1Q/hp/2SB8U//FbejP8A32G1/fHjnj/ldOb/APpaXf8A1fk6638v/wDJA2P/AJ44f+ra9GS9hfo3697917r3v3Xuql/53nQ0nfX8uLvOloKOSs3F1PBie8durHCah4n65qZKrdUyxqDJq/0dV+aQFbEFwTdbgzP7Acxjlz3S5deVwtreFrR6mn9uKR/9VhEc+nrnqK/erYDzD7bcy20a1uYIhcp26jWA+IwA41aMOgIyNXA8D85L/e/+J/2w99SOuZvXuD/xH+3/ANv7917h17/eP+Ke/de66tz/AL7+v/Ee/V69Xr6CX/Ce7pEdTfy6to7urKGKlznfO/N79q1rvBoyIw8NdD1/tenqZ2QSPRT4fZK5GljDNEiZJnADyyD3zS+8xzB++vdC+so5C1vt1vFbj+HVQzSED1DylGPElKcAOujP3fdh/cvtptU0kOi6v5JLl6mpIZtER4kAGGONgBwrUgMW6vE94+9Tb1737r3Xvfuvde9+691737r3Xvfuvde9+691737r3Xvfuvde9+691737r3Xvfuvde9+691//0d/j37r3Xvfuvde9+691737r3Xvfuvde9+691737r3Xvfuvde9+691737r3Xvfuvde9+691rY/8ACm3qk7n+I3TXbdKjS1vVPdiYSsAhLLBtvsva+Up6+sedSTFo3FtPEQhCulzPfUCqq2VP3TN5FpztvmyuaJebeWGeLwSKQKf6SSQ18qcM1GOH3ndpe95DsdziUE2V+havERyq8Zp/zcMeMYzXAB0ePr/vP/FPfQbrAjro/wC+P+9f7Dj37rw67/23/Ee99e6vI/4Tv7Fm3d/Ms2VuCKnMydXdWds76qJArkUsWQ26nWQqCUhlVA1R2LHFd2jX9y2rUQjY9fee3AWXtTfWxehu7y2iHzo5npx9Ia+fDh5jID7tVhHd+5S3DoC1rYTyqfQkxw1H+1mYeXH8uvoG++anXQbr5nv82vYknXP8yT5h7flgNO2Q7izG+xGVVdUfaVDjezYp7LFCCKqLd6y3sSQ9yzH1Hq/7K7iN09quR7kPXTYrD/2Ts0FOJ4eHT8vLh1zJ96bGPb/dHnG3jjCq1ystBjM0UczHyyzSEk8STkk56rr/AMf9gPz/AK3+w9yj1F/Xv99+b/n6f61/euvdd/6/++/3nn37r3X0Nv5A/Va9afy0epspIhiyPbW6uxe1MlEVC6DkNz1OzsM99KlxU7X2VQTAm9hJa9gPfMf7yO8fvb3X3qJTWKyhht1/2sYkb9kkrj8uukvsNtLbT7X8vCRAJrnxJ2p5iSRihPzMQj+zh5dXP+4I6mHqlT+ez8LMv8t/htV7j2Fh58z218dspWdn7SxlDTyVWV3FtV8caLsjaWMp4lkmnra7CwQZOnhijeeqrMNBTxjVNzPf3d+fYOSue47XcZwmy7ogt5GJAVJNVYJGJoAA5MbEmirKzH4eoZ99OSZuc+R7n6CIvu9g/wBREoFTIFUiWIAKzEvGSUVQC0iRitCevnq/77/ebe+mnXN/r3+P+8D/AHx/r7917pyw+azG3crj85t/K5LB5vE1UNdisxh66pxmUxldTsJKesx+RopIKujq4HF0kjZXUi4I9tT28F1DLb3MCSW7ijKwDKwPEMpqCD5ginSi1urqxuIruyuZIbqM1V0Yo6n1VlIIPzBB6FftT5IfIfvOmxdF3V3v3H27R4WQzYai7O7M3pvujxM7wpTy1ONpdz5rKU9FUzwxgSyRKskv1ckkn2TbPyryxy880mwcu2NlJIKMYIIoiwrWjGNFJAPAHA8ujfduauZ9/ijh3zmK+vIEIKrNPJIoIGkMFdiA1OLUqakkkk9Ar/vv9v8A7f2fdEHXf/Gv98PfuvdbFf8Awnj+DGX7r+SK/K7eWGlTqX461Ms216mrhdaTdndFZReLA0NES0fng2Hj61sxUyox8FcMehV1lk04vfec9w4Nh5WPJljODvW5geIAcx2oNXJ9DMw8NQeKeIcUFcnfu28hXG6cwNzrfQEbVY6lhJ4SXDDSSPVYkYknhrZKElWA3qvfPHrOnr5VPyw/7Kl+Stv+f/8Acf8Ajx/pF3Gb++xfJn/Kocqf9K21/wCrCdco+ev+V35x/wClrd/9pEnRf/8Affnj+v8AvHsS9BXrv8WH++/4r711759fRg/kQf8Abqb4r/8AlcP/AII/t/3y8+8V/wBPk5x/6hP+0G266S+wX/TpeU/+or/tMuOrdfcJ9TD1737r3Wg7/wAKQv8At4pB/wCIA6y+n1/4u+9ffR/7rH/Tr2/6WVx/x2LrAT7z3/Tw7H/pVQ/9Xrjqgv8A31vp/sOfeSHWOnXf0/5H/wAi/Hv3Xutur/hK1/3Pb/5bB/8APD+8KPvif+C6/wCo/wD7Uusw/un/APO/f9QP/a51s4fKXozFfJj4591dB5iWCmp+1eutzbRpMhUqzw4fOV+PlbbWfZUjmZm2/uKKlrVARzqpx6T9PeJXKHMM3KnNGw8xwKS9ndRyFR+JVYa08vjTUvEcePWVXMWzQcxbDvOw3LFYby2kiJHFdalQwqCKqSGFQcjgevlkbw2nuHYW7Nz7H3bjKrCbq2buDM7V3Jh62JoazFZ7b+RqMVl8dVRSBHSeir6SSNwQCCp99grG9ttysrPcLKUSWc8SSRsMhkdQysPkQQeuT242F1tW4X213sem8tpnikX0eNirD9oPSb/I/HH4/wBgParpH13/ALf/AH3/ABX3vr3Xuf8AffUc/wDFPfuvdKer2fuGg2bgN/1WOmi2pufcu7do4TKsCIa7P7IxmzMxuagiJHMmMoOwMS72/wCVpfaNL61kvrnbUlBvIYo5HX0SVpVjP+2MMg/2vS6TbrqLbbTdXQCznmliQ+ZeFYWkx6ATx0PzPp0mP999f97/ANt7WdIevf74f8U+nv3Xutn/AP4S8f8AZRnyZH/flNv/APvdUPvET73f/Kscpf8APfJ/1aPWWv3Uv+Slzn/zQt/+PS9bq3vArrNHr3v3Xuve/de697917r5sX84vofJdAfzFfklg6ihakwvYW9azuzaVSI3io8jgu2pZd3VsuNWRE/yTFbrrsnjCFAjSegkRPQoPvqr7GcxRcy+1/Ktwsuq4tYBayDzV7b9MA/NoxG/qQ4JyT1zT97+X35e9yuYoxCUtrtxdR5rqE/dIwySB44lWhpTTgaadVj8f71cAf8j9y11EvXv9b/ff7xx79177enbCZ/O7Zr48ttvNZfb+UiR44slhMjWYqvjSUASKlZQzU9QiSAWYBgD+fbNza215EYLu3jlhJrpdQwqPkwI6V2V/f7bP9Tt17Lb3NCNcbsjUPEalIND5ivUU/wAQytXPK33uSrpVrK+qkPnrKuVKaCWtr6yd7ySusFNDJNNIxssas7GwJ93/AEoI1UaUiFFHAAVICgeWSQABxNAOmz9TezSufEluGDOxyzGgLu7HJNFBZmPAAkmgJ6h/6/4/5H+fd+mOvfjn/H3vr3VkX8oHLRYT+Zb8QKyZGlSbtIYhVV1jImz+289gYJCX4IinySsV+pC2HJHuKve+Ez+1HO6KaEWer/eJEc/tA6lj2OkEfupyixHGWUf71bzD/L19LP3yk66XdfJ57u/5nR27/wCJP39/rf8AH1Zf32X5d/5V/Y/+eOH/AKtr1yc5w/5W3mn/AKWNz/1efoMf+J+v+29nHQb66t/T37rdevpE/wAlH/t158TP/DW3x/79rf8A75Xe/X/T3OdP+a8f/aPD10+9oP8Ap2XJn/PEv+FurTPcQ9SR1737r3Wqd/wpW+FuX3btfrr5r7Fw0+Qn68x0XV/c8dBTGWam2XW5WqyGxN41Swqumiwe48vWY2smbW9snRjiKFiuY33U+fYLK83TkHcZwqXTfUWuo4MoULNEK+boquowP034lh1ir95nkefctt27nXbbcvPZKYrjSKnwGJZJDmumJywagJpLqNFQnrTb+n5+vP8Aje3+9e86esI+vAH8/wC+4/23v3XullsLsXsHqvctHvPrDfe8ut9446OaLH7r2FufObP3LQx1KeOojo87t6ux+Tpo509LhJVDjg3HtDuW17ZvFo9hu+3QXVixBMc0aSoSOFUcMpp5VHRhtu7brs1z9bs+5XFpd6SviQyPE+k0JGpCrUNBUVpgdPnaPdncveGXpdwd0dsdk9tZyghlpcfluyt8bm3xkMdSzOkktJjqrcuTyU2Po2kRT4oSkfpFl4Fk+z8v7Fy9A9tsOzWllbsQSsEUcQYjgWEaqGPzNT889KN45h37mGVJt93q6vJU1aTNK8mnVQsE1sQoNBULQYHoOgx/3x/x/wCKX9m/RP11/vv8Le/de63k/wDhOB8QMz078ct7/Jje+GfGbk+SNfiIdiw1iKtbD1Hs5sguNzCRtaooYd67lyVXUKjgCpoaGiqU1Ryxsee33pud4N85psOU9vn12m1K3i04G5lpqX0JiRVWv4XeRTkHrPn7tvJs2wcp3XMN9DovN1dWSta/TRg+ESPLWzSOKfEhjNfIOf8Awpxt/shfUl/+8u9h/wDvmu/PbX3Sv+nj71/0pJv+0qz6a+9H/wBO/wBn/wClxF/2jXfWi1/vv8P9b30N6wL66v8A7EW/339BwPfuvdWdfyZ/+3nPxH/8PzOn/wBh/vH/AHkj3Evvr/06XnX/AJ5k/wCr0XUt+xX/AE9blH/Tz/8AaNN19Jz3yq66V9fPI/n/AH/b0PvD/wANbpr/AN9LtD8/63vpt92r/p0exf8ANe6/7SJOuen3kf8Ap5lz/wA8UH+BuqYR/h/xH9Pc89QJ1659+691udf8JcP+ZMfLD/xJ/Xv/ALymZ94Ife9/5L/Jv/PHN/1cXrOb7rH/ACqPMf8A0sf+sMfV+fzb+NWK+XvxW7q+POSkpaWo7D2fU022snWKzU+F3vhqmm3DsbNTmNWmFLjd2YmjkqBHZ3pxIg/UfeN/IHNc3JPOOwczxAlbWcF1HF4mBSVB5VaNmArgGh8up75x5bt+buV975cuCoW6gZVYioSQd0UlMV0SBXpUVpxHXy/N87I3Z1pvPdXXu+8FX7Z3psncGW2tunb2Ti8Nfhs9gq2fH5THVSXZfLTVlOy6lLI4GpSVIPvrnt24WW7WFnue3XKzWFxEskbqahkcAqR9oP2jgc9crdz2y+2bcL3atztmh3C3kZJEbirKaH5EeYIJDChBIIJSv9eP9t/vPtZ0g/PpywuZzG28vi9w7ey2SwOfwWQo8vhM5ha6qxeXw+Vx1RHV4/J4vJUUsFbQZGhqoUlhmidJYpFDKwIB9tTwQXUE1tdQpJbSKVZGAZWVhQqykEEEEggihBoenre4uLS4gurSd4rqNwyOjFWRlNVZWWhVgRUEGoORno/PYn817+Yf2t1lUdP77+U2/sxsGtxVXg8rjqai2lgcxnsPXxmGvxm5d5bd25id57moq+ncxTx5DIVKzQu0bgozKY22v2Z9sNn3Zd727k+2TclcOrEyOqMODJE7tEhByCiLQ5GRXqSdw95vc3dNvl2u95rmNnIhVgscMbFTggyRxLIajB78jBx1Xpz/AMSBxf3J3UYde4/w/wB6/HP+t7917q5P+Rz8N8x8p/m5sPdmTw0tT1L8dMpie3ewMnPFrxs2bwdU9b1rtNjKklNVVef3jQQ1E1K4KzYqgrb/AEAaCvvCc9Qcn8gbjZQzgb1uiNbQqD3BHFJ5MZASIlQ3lI6U+U5+wPJM3NPO9nus8BOzbWyzux4GYZgjGQa6wJDgrpjIYdwrvr/JX/snPv7/AMQp2p/7wue984+Vf+Vn5c/577f/AKup10F3P/km7h/zQk/46evlK/630/31z77I9ch/t69/vvx/vh7317r3++/p/T/e/euvdfVD+Gn/AGSB8U//ABW3oz/32G1/fHjnj/ldOb/+lpdf9X5Out3L3/JA2P8A544f+ra9GS9hfo4697917r3v3XumLdG28NvLbO4tobjo0yO3t14LL7bz2PkZljr8NnMfUYvKUbshV1Sqoap0JBBAbj2otLqexu7W9tX03MMiuh9GQhlP5EA9NyxJPFJDKtYnUqR6gihH7OvlOd69VZjovurtrpjcBZ8z1T2PvPr7ITlbLVz7R3DkMJ9/CQAr02QSiE8Tr6XikVl4Pvsfy5vMHMWwbLv1tTwLy1imA9BIgbT9q1oRxBFPLrk1zNssnLnMW+bDKG1Wl1LECwoWVHIV+Aw60YEChBBGKdBV/vf+9H/jfs46Iv8AB17/AHv6f6309+69064LCZTc2cw23MJSSV+a3BlcdhMPQQ28tdlMrWRUOPpItRVfJUVc6ItyBdvbNzcQ2lvcXdw4W3iRnY+iqCWP5AE9KbOzuNwvLSwtI9d3PKsaLUCruwVRU0AqSBUmnX1auiOrcb0f0n1F01iPt2x3VfWmyOvqWamjMcVUu0Nt43BPXWZUdpK+WhaZ3ceSR5Cz3Yk++N/MW7y8wb/vW+z18W8u5ZjXiPEdnp+VaADAAoMddbNn2232bads2i1Wlta28cSDOFjQIOOTgcTk+eehW9k3Rj1737r3Xvfuvde9+691737r3Xvfuvde9+691737r3Xvfuvde9+691737r3Xvfuvde9+691//9Lf49+691737r3Xvfuvde9+691737r3Xvfuvde9+691737r3Xvfuvde9+691737r3XvfuvdV1/zZ+nqzvL+XX8qtjYrES5vOUvW8u/cFj6SmerydRlercxiuyIIMRBAj1c+UrYtrPTxQwgy1PmMKq3kKNJ/sxvicve5/J24SziO3N2IXYmihbhWgJYnAUeICScLTVUUqAB7qbN+/wD285t21bdpZjZvIiKCWaSGk0YUL3Fi8agKPi+GhrQ/ONHSPdFv+ZRdn/8AoAbr/wCIxPvqT/WHYP8Ao+Wf/OaP/oLrm3/U7m2v/Krbj/2TTf8AQHXv9CPc/wDz6LtD63/48Hdf/EYn3r+sOwf9Hyz/AOc0f/QXXv6n83f9MtuP/ZNN/wBAde/0I9z/APPou0P/AEAd1/n/AB/hPvf9Ydg/6Pln/wA5o/8AoLr39T+bv+mW3H/smm/6A62c/wDhMr0bvXbvdPyh7N3ds7cu1VwXV2x9iUD7k2/k8G9a2+t2ZDcFUtAcpHRvVJAOt4zN4o5AhePWyFkEmJP3suYdvu9h5Q2qxv4pjJdzSnw3V6eFGqDVprSvjGlSK5oDmmUv3YeXN12zcOb77ddpuLZ/Bt40MsTxlgzSswXWFrTQuqladtaVFdxP3g71l91oi/8AChf4+dhj+YXW732psPd+58V2b011rumXJ7b2vuDN0MWSwwznXlRjqqsoKOrpI8jBSbJp5XhVlZYJ4mKjWGbon92Tmbax7ZJt97uUEM1pfzx6ZJEQ6W0TBgGIOkmUivqGHljBf7xnK+93nP8ABfbVsl3cQTbdCWeKGSRdavKhUsqkagqqSK1AKmmc0Z/6Ee5/+fRdn/X/AJ4HdZ/+RP8Ah7yF/rDsH/R8s/8AnNH/ANBdQJ/U/m3/AKZbcf8Asmm/6A69/oR7n/59F2f/AOgDuv8A1/8AnVX+vv39Ytg/6Pln/wA5o/8AoLr39T+bv+mW3H/smm/6A67Xo/ul3VV6g7QZ3IVFXYG7GLs3pCqoxJJJJ4H9fev6xcvgVO+2dP8AmtH/ANBde/qdzdw/qtuX/ZNN/wBAdfUY+NXVy9I/Hforp4UtPRy9X9Q9dbDrIKXwtEcjtbaWJw+UnMtOWiqZ6vI0kssswZjPK7SFmLEnkPzVu53/AJn5h3wuWF3ezzAmvwySMyih4AKQAPIACgp11O2LbItl2TZ9ngXTDa2sUIHHEaKgz58Mnz49Db7IOjXr3v3XutVX+aT/ACAajtDc+6PkJ8HIcFh92Z+qqc7vf4+ZCpo9v4HPZmrlMuRzXVuaqnpsLtzIZGokM9Rh6+SmxpdpHpqmnAjo3zE9n/vJrs9pZ8se4LSSWUYCRXgBd0QYVLhRV3VRhZEDPSgZHy4xY92fu/Df7q65l5J8OLdJKvNbNRI5nOS8TfDHIxrqVqRux1aozqLak3bXSHcXQ2559md0dY756u3PAWBw2+NtZXb1VOgVHFTQHI0sEWSopI5UdJ6dpYZEdWVipB95p7LzDsXMdot9sO7295aH8UTq4HybSSVODUNQgg1HWHm+ctb/AMs3P0fMGz3FpPUgeIhUNSldDfC4FRlGYZGc9Bbf/ffS/s56I+ur/wBP98Le/de+3qfjcZkszX0mKw+OrstlK+ZKahxuMpJ67IVk78JBS0dLHLUVEzkcKilj/T21NNDbxPPcSqkKipZiAoHqSaAD7T0/bW1zezx2tnbvLcuaKiKWZj6Kqgkn7Aer3fgT/IP+UHyXzWE3f8hcPnvjX0b5Y6vIS7nx4oO3910SAS/w/amxMnEKzborRZDks5DTxwI4mhpq7SYjjr7j/eQ5R5UguLHliePdeYOA0GttGeFZJVw9OOiIkngzx8eshfb/AO7vzLzFLBf81o+2bIclTQXUgwQFjIIiBqatKAykU8Jq1G8t0n0p1l8dur9odN9PbUx+zOvdj4xMXgcHj1ZtKmR6isyGQq5WeqymZy9dNJU1tZO71FVUyvLIzOxPvntv+/7tzRu99vu+XjT7ncPqd2/YFUDCqoAVVAAVQABQdZz7Ns22cv7ZZ7Ns9mkG226aUReAHEkk5ZmJLMzEszEsxJJPQqeyfoz6+Xj8p+mu3635O/I2so+qeyaukq++O3qqlqqbY26J6appp+wtwywVEE8WLeKaCaJgyupKspuCQffXXk/f9ij5S5XjferRZF262BBmjBBEKVBGqoIOCOuYXOvKnNFxzlzbPBy3uDwPud0ystvMVZTO5DKQlCCDUEYIyOgH/wBCPdH/AD6Ls/8A9AHdfF7f9Wr2Iv6w8v8A/R8s/wDnNH/0F0Gf6n82/wDTLbl/2TTf9Ade/wBCPdFv+ZRdn/T/AJ4Dddv/AHU+/f1h2D/o+Wf/ADmj/wCguvf1P5t/6Zbcf+yab/oDr6Ev8jrCZrbn8rn4wYbcOIymBzFH/pr+8xOZoKvF5Kl+4+Q/bVXT/c0NdFBVQeelnSRNSDVG6sOCD75nfeDuLe793ubri1nSWBvpaMjBlNLK2BoQSDQgg54gjroV7G2d3t/tbyvaX1rJBdJ9TqSRWR1rd3DCqsARUEEVGQQeB6th9wz1LPXvfuvdaKf/AAoj627F3V/MGgyu19g713Ji/wDQP1tS/wARwG1c7mKD7iHK7zaaD7vH0FTT+eISKWTVqUMLjke+h/3Yd22qy9tGhvNzt4pv3jOdLyIpoVioaMwND69YN/eQ2Dfd059srjbNlu7i3G2RKWihkkUMJZyV1IpFQCCRWuQfPqiX/Qj3Rz/xiLs//wBAHdf/ANaeT7yI/rDy/wD9Hyz/AOc0f/QXUAf1P5t/6Zbcv+yab/oDr3+hHuf/AJ9F2hf/AMMHdf8Arf8AOp9+/rFsH/R8s/8AnNH/ANBde/qfzd/0y240/wCeab/oDrbD/wCEv2yN57N/2eH+9+0Nz7V/iX+y0/w/+8mAy2D+/wDs/wDT/wDd/Z/xSkpfuvtfuovJo1aPIuq2oXw0+9zuO33/APrffQ30M2j67V4bq+mv0dK6SaVoaV40NOHWWP3Xtn3faf68/vXa7m28T6LT4sTx6tP1erTrVa0qK04VFeI62w/eGfWWXWrN/O9/k4707x3TkvmB8T9sDcPYVbQQDujqLDQxQ5nesmKpUp6Xf+yKRTHHld1/w6njgyWMS1RkhDHPTrLVtMlRmB9373zsOXrOLkjnO78LbFY/S3LElYtRqYZTnTHqJMb/AApUq1EoVxc99PZi95nuTzfylAH3nQFuIBpUzBRRZYyaAyqtFZWPeirpIddMmmrmMNl9vZXIYLcGJyeDzeKq5qHKYfMUNVjMrja2nYx1FHkMfWxQVdHVQONLxyIrqeCPedUFxBdQx3FrOklu4BVlIZWB4FWBIIPqDTrCS6tbqxuJbS9tnhuozRkdSjqfRlYAg/Ijpt/H+3/P9PbvSfo2HxD+FXyB+bnZuO606L2XW5hnqYf7z71r4Kmi2HsHEsytU5rd+5fDJR4+GGAl4qZPJXVrjxUsE0rBCDOd+f8Alr2/2mXdeYb9Ux+nECDNM3ksaVqanixoijLsBnob8j+3/MnP25x2GyWbfTBv1Z2BEMQFKl3pQtQjTGCXbyFKkXi/zvfg9Q/GD49fy3vj30PtHdm9cT15j/k3LurceG2xkcnlNy7v3BL0BXZ3eG44sRDkhQVW5MnDO1PA8rrTUsKUsTtFTrbHz7v/ALgvzbzN7p8zcyX0FvPdNYeGjSKqpGgvAkSaitRGpUMQO5iXYAt1PXvp7fy7Hy97a8ucq7TdXNpZpehmjjeVi7m1Znk0K2lpH1sBgChVAFUAa7P+hHuf/n0XZ/8A6AW6/wD60+8nv6w7B/0fLP8A5zR/9BdY4/1O5u/6Zbcf+yab/oDr3+hHuf8A59F2h/6AG6/r/T/i0/m3v39Ydg/6Pln/AM5o/wDoLr39Tubv+mW3H/smm/6A62Xf+EzXX+/Nn/IT5I1W7dlbt2vS1fTOAp6Wp3FtvM4Snqahd70UjQU82ToqaOaZYwWKqSbC9rD3ih97Hc9tv+WuVEsdwgmdb5yQjq5A8I5IUmnWUv3Ytm3jatx5vbdNpubYPDb6fFiePVRpa6daitKitOFR69blPvBfrL7r3v3Xuve/de697917qnn+b1/K9xn8wvqrE5vY1Tidt/JDqqlyDdc53KMKPEbtwddLHVZXrrddfDTzzwUFXPD9xi6pldcfXs9wsNVUt7nD2S93ZvbLeZ7fcEeXla8ZfHRctG4ws8YJAJANJFxrSn4kTqIvd32ut/cjZoRbyrDzDaajbyNXQ2qmqKWgJ0PpFGALRsAwqpdW0C+6ehu5Pjpvev667w633Z1nvLHvJ5MPurE1OPNbTxuYxksNWshx+ew855iraKaekmU3SRh76S7BzHsXNO3x7py9usN3Yt+KNgaH+Fh8SMPNXAYeY656cwcsb/yrett3MO1TWt1mgde1gKVMbiqSLkdyMwrgmvQR/wC++l/x7O+iHp/2vtXc++NwYjaey9uZzdu6c/XU+Nwe2ttYmvzmezORqpBFTUGLxOMgqa+vq6iRgqRxRu7HgD2mvLyz2+1nvb+6jhs41LPJIyoiqOJZmIAA9SQOldjYX253UNjt1nLcXshoscal3Y+iqoLHGcDh1t2/y7f5GW5+vfjr352t8lNu0w+QPbfx67e646h6tmFFkqjqmHsXr3O7c/vHm54qiSjHZWZhyn20FPFJ/uHpJpFkk+7mdKPCX3Q+8La7pzRy5s/Kl0f6tWW5209zcCqi4MEyPoUEV8BSuokj9VgCBoUF81PbH2H/AHNsG9bhzVCrcxX1jNAkYIb6ZJomjbuBp4zq2ksp7FqqsdTdaordH90ozI/UHaCOrMrK2wN2BlYXDKynEgqykcg/T3mV/WLl85/ftnT/AJrR/wDQXWIZ5O5u/wCmW3L/ALJpv+gOuP8AoR7o/wCfRdof+gDurj/1k+/f1h2D/o+Wf/OaP/oLr39T+bf+mW3H/smm/wCgOhs+NmL7r6F+QvR3dkfTXaFWOp+2uvuwqiiXr7dcn8QodpbpxebyGO0jFxkjIUNHJAbMjASellNmBBzZPy9zJyxzDsB36zH1tlNCD48eGkjZVb4vJiD58MgjHQj5P2nm7lzmrl3fTyxuYjtbyKR6WsxJjVx4gAKfiTUPXOCDnr6hOIy2Pz2JxecxNStZiszjqLLYyrVJY1qsfkaaKsoqlY50imjWemmVgrqrC9iAePfIyeGW2mmt5l0zRsVYejKaEYxgjy66fI6yIroaowBH2Hh18tXujpfuKo7i7Yng6n7Mmgn7L33NBPFsTdEkUsUm6cq8csUiYtkkjkQgqQbEH3182Df9hTYtkV97tAwtIQQZowQRGuCNWD69cvebOU+aZ+aeZZoeWtweF9wuGVlt5iGUzOQQQlCCDUEVBGR0Gn+hHuj/AJ9F2f8A+gDuvkgX+v8ACfZv/WHYP+j5Z/8AOaP/AKC6IP6n82/9MtuP/ZNN/wBAdePSPc//AD6Ls/8A9AHdf/1q96/rDy//ANHyz/5zR/8AQXXv6n83f9MtuX/ZNN/0B19Ev+TPh8vgP5ZvxVw+exWRwmWots71SsxeWoarG5GkeTtXfk0aVNFWRQ1MDPDIrgOoJVgRwR75g++c8Fz7r84z20ySQNNHRlIZT+hFwIJB/I9dIfai3uLT255RtruB4rlLRQyOpVlILYZTQg/Ijqzv3E3Uhde9+690xbo2xt7eu28/s/d2Gx249rbpw+S29uPAZelircVmsJmKSagymLyNJMrRVNHXUc7xyIwIZWI9qLS7ubC6tr6ynaK8hdXR1NGV1IKspHAggEHpqeCG5hmtriJXt5FKsrAFWVhQgg4IINCDxHWkp/MX/wCE+3dXUG4txdn/AAww2U7n6brZ6vLN1bRTGu7a67jmmLnD4nG1EhrOy8DS+RUo5KJps2I7JNTTeN6uXP32u+8vsO92tttHPk6WG+KAv1BFLaag+JmGIHNKsGpFXKstQgwj9yfu57rts9xuvIcZutqYljbE/rRZrSMsf1kHACvigACkhq3WuVn9vbg2nl6/b26cFmNtZ/FTtS5TBZ/GVuGzONqktrp6/GZGCmraOoT8pIisP6e8o7a6tr2CO6s7iOa2cVV0YMrD1DKSCPmD1jHeWV7t1zJZ7haSwXiHuSRGR1xWjKwDCoNcjh0z/j/D8W/4m3t/pN17/e/+I59+690otqbQ3bvzO0O19j7X3FvPc2Tk8ON27tTCZLcOeyEpIAjocTiKWsr6uS5HEcbG59pb2+sttt5LvcbyK3tE+J5HVEH2sxAH5npbYbbuO63K2e12E9zdkVCRI0jkDiQqAsR+XWzF/LQ/4T79mb33VtzuH50YGXr3rHD1lPlsf0VUVSf397CmpJfLTUe9zj53XY+0JpUH3NMZf4zVxB4dFEHWo94ne7H3ltqsLK62P28uBc7tIpVrsD9GEEZMOofqyfwtTw1NGq9NPWVHtf8Ad1v3vbfe/cCBY7KM6ks6hnkYHHjlaqseAfDVmZ60fQAVbdCxeLxmDxmOwuFx1Bh8Nh6CkxeJxOLpKfH4zF4zH08dJQY7HUFJHDS0VBRUsKRQwxIscUahVAAA94HzTS3Ess88rPO7FmZiSzMTUsxNSSSaknJOT1meiLGqoihUUUAGAAOAA8gOtfz/AIUobW3Pu74MdU43ae3M9ufIwfLHY1dNQbexGQzVbDRR9P8AetPJWS0uNp6meOljnqY0aQqFDyKL3YXyV+6peWdj7h7zLe3UcMR2aYAuyoCfqbQ0BYgVoCacaA+nWPn3ldt3HdORdpt9s2+e5nXdomKxI0jBRb3QLFUBIAJArSlSB5jrSL/0I9z/AJ6i7P8Ap/zwO67n/wBZPvP7+sOwf9Hyz/5zR/8AQXWEP9T+bv8Apltx/wCyab/oDr3+hHuf/n0XZ/8A6AO6z/T/AKtPv39Ydg/6Pln/AM5o/wDoLr39T+bv+mW3H/smm/6A6sp/k+9UdpYH+ZR8UMvnetd/4bE0O+c5LW5TLbO3FjsdSRtsLdsavVVtZjoaanjMsiqC7AamA+pt7ir3v3rZrn2q5ygtt2tpJmt0oqyozH9aPgAxJ/LqUvZXlrmOw9zuVbu+2C9htUebU8kEqItbeYCrMoAqSAKnJIHn19F33y966I9aAP8APj6w7L3L/My7qzG2+vN87gxNRtnp9KfKYTaWfy2OneDqraUE6w1tBQT00jwzRsjgMdLAg2IPvpL93LeNps/ajY4LvdLaKYTXPa8iK2Z5KYLA58usC/vCcvb/ALn7jXFzt2x3lxbfSQDXHDI61ANRqVSKjzFa9U7/AOhHuj/n0XZ//oAbr/H/AJCT/T3OX9Ydg/6Pln/zmj/6C6hD+p/Nv/TLbl/2TTf9Ade/0I9z/X/RF2h/T/jwd1/71/Cfx79/WHYP+j5Z/wDOaP8A6C69/U7m7/pltx/7Jpv+gOtw7/hMns7d+z+nflNBu3au5NrT1vZewZqKHceDyeDlrIotrZdJZaWPJ0tM9RHG7AMyghSQD7wd+9lf2N/vvKD2N5FMq2kwJjdXAPiLglSaHrNH7s+2bltXK3MEO57fPbTNuGoLLG8ZI8GMVAcAkVBFRioPWzx7xK6yS6oZ/mz/AMl7a3zklqu8ukq/B9d/J2ixkNNlnyiS0uz+46HGUkFJi6DdtVRw1E+F3XjKCmSmocwkMwkgSOlq0MSQTUuRnsx783nt6qcvb/HJdcpM5K6cy2xYks0YJAaNiSzxEihq6EMWV4J92vZTbuf9W9bVKlrzUqU1Efp3AUUVZqAkMoAVZQCQvayuqoE0m/kJ8SPkn8VdyT7X+QHTW+eta2KqnpaTJ5nDzS7UzjU7iOSfbG9Mca3ae56QMwHlx9bUx3IBIPHvPvlnnblTnG1S75a323ukIBKqwEiVzSSJqSRn5OqnrBvmXkXmzlCeSHmDY54EU0EhUtC3ppmWsbV9A1R5gHHRdP8Aff7e/sUdBPrr/erf7D+vvfXv8PXf4/2H+8/6/wDr+9de6tV+FH8nj5l/M7M4XIUOwMt1B09WTJLk+4+0sRkNv4NsYDJ5Z9m4GtSj3Bv+qlNPJFCcfEceKkeOorKYXcQ5z9748iciQTxvuSX2+Adttbsrvq8vFcVSEZBOs66ZVG4dTHyP7H87c4zxyT2Em3bPXunuEKGgp/ZwtpkkJrggLHggyAinW+d8L/hr078GekcH0n07jZRR08v8Y3fu3JLE25ewN41NLTU2U3ZuKeICP7mpSljip6eO1PRUsccMQ0pduc3PnPW+e4XMFxv++SjxCNMca/2cMQJKxoPQVJLHLMSxyes+uTuT9l5H2O32LY4NNunc7nLyyEANLI2Ku1APIKoVFAVQAJnyNp6ir+PXfFJSQTVVVVdM9oU9NTU8TzVFRUTbIzkcMEEMatJLNLIwVVUFmYgAX9lHLDKnMvLzuwCC+gJJwABKlST6dHm5Att1+qirGF/+Onr5b/8AoR7n/wCfRdn/ANONg7r+v5/5dPvr3/WHYP8Ao+2f/OaP/oLrlT/U/m7/AKZbcf8Asmm/6A69/oR7n/59F2f/AOgDur6/+en37+sPL/8A0fLP/nNH/wBBde/qdzd/0y24/wDZNN/0B17/AEI9z/8APouz/wD0Ad1/7cn+E/T37+sOwf8AR8s/+c0f/QXXv6n83f8ATLbj/wBk03/QHX0/Ph/SVVB8Svi5Q11NUUdbRfHXpKkrKOrhkp6qkqqfrTbMNRTVNPMqSwVEEqFXRgGVgQQCPfI7nV0k5y5tkjYMjbndEEGoIM8lCCOIPkeupuwqybHsqOpDi0hBBwQRGtQR6joxXsM9G3Xvfuvde9+691737r3Xz/v+FDvR9P1P/MNzW88bBDBie/Ot9mdo6aZHSCDcFGMj17uOnfWbGsqqrZEeRmKegnIg/qLAdJ/uxcwtvPtlBYSuTPtt1Lb54lDpmjP2ASlBXPZ6U65/feV2IbX7gJukUREO42kchNcGWOsLgDyoiRE4odVeNeqK7/7z/vre8iOseuvfi1/9fn/W9+691aD/ACaekW71/mO/G3Bz00dRhdibrl7h3AZ4jPBFRdV0c+7sWJ4tDo8dduvH46ks3ovUC9/oYi99uYBy97W81XCsRcXMItkpg1uCI2z8oy7YzjqX/YrYf397l7AHjVre0LXT18vBH6ZHqRM0R/n9v0lPfK3rpP1737r3Xvfuvde9+691737r3Xvfuvde9+691737r3Xvfuvde9+691737r3Xvfuvde9+691737r3X//T3+Pfuvde9+691737r3Xvfuvde9+691737r3Xvfuvde9+691737r3Xvfuvde9+691737r3Xvfuvde9+691737r3Xvfuvde9+691737r3Xvfuvde9+691737r3Xvfuvde9+691737r3Xvfuvde9+690nd07Q2nvjDz7e3rtfbu8MBVMj1OD3ThcbuDD1Dx6gjT4zLU1XRTMgY2LISLn2ptL282+dbmwu5YLkcHjZkYfYykH+fTcsMM6GKeJXjPEMAR+w46Jhu7+V7/AC8d71M1Xnfhx0HFU1EqTzy7c2BiNltLMmu8jjZsWBVnlMhaQ2/db1PqYA+x5Ze7nudt6LHbc87loAoA8zS0Hp+qX4eXoMCnQOufbf2/u5HluOS9rMrGpItolJJ4klVBJJNSTxOT0laD+UX/AC18bVxVtP8AD7qSSaHXoSvocxlaQ+SN4m8tBlMxWUM9lclfJG2lrMtmAIWSe9XurKhRueL4KfRlU/tVQR+R+XSdfa325QhhyTttfnBGR+wgjo2/WPx26A6UVV6d6Q6k6sZac0pm69662js6pkgYlpI6iq2/iKCpqfM7FpDI7NI7FmJYkkFbtzPzJv5J3zmC9vKmv608kor8g7ECnlTgMDoVbbsmzbNCtvs+021rAOCwxJGMmpwigZJJPqSTx6GT2R9GfXvfuvde9+691737r3Xvfuvde9+691737r3Xvfuvde9+691737r3Xvfuvde9+691737r3Xvfuvde9+690X7uL4ofGX5Bss3d3QfUnaVckcMMOY3psPbmb3BSw09/DDRbiqqBs5RRRhiAsVQi6SRaxI9iXY+cubOWccv8x3tnGa1WKZ0Q141QHQfzU9Eu78t8vb+qJvmx2l4qmo8aJJKH5FlJHpjy6Ldhv5Sv8tzBZCnydF8POnJ6mmYPHFmcNW7ix7EMrAVGI3BkcniqtSV5WWF1IuCLEj2Kp/ej3UuI2ik55vwp/hcIfyZArD8iOg6ntd7cxsHXknbKj1t42H7GUj+XR6dm7G2T1zt+j2n17s/a2xNrY7V/D9tbN2/idr7foddtf2eGwlJQ46l16RfRGt7e48vtwv8AdLl7zcr6a4vG4vK7SOftZyWP5noa21tbWcMdtaW6RW6iiqihVA9AqgAD7B0qfaPp/r3v3Xuve/de697917r3v3Xuve/de697917r3v3Xuve/de6QvYHV/WfbOCfa/anXexezNtSOZH272BtLAbzwTyMuhnfE7jx+SoGcobEmO9uPZhtu77rs1wLvZ9zuLS7H44ZHif8A3pGU/wA+kl7YWO5W8lpuNlFcWjghkkRXRgcEFWBBBHEEdEhyX8o/+WzlqyWuqvh71DFPNp1pjcblMLRrpAUeLHYfK0OPguBz44lueTz7kCL3p91YUWNOeL4qP4mVj/vTKSfzPQOf2u9uXYseSdtr8oIwP2AAdGl6d+Mfx1+PlPJT9H9HdVdUmoiaCsrNi7F27t3LZKNmVmGWzWOx8OXy5JRReqnlbSii9lUAIb5zbzRzM4fmDmC8vKHAmld1X/SqxKr/ALUDiT5noSbRy9sOwRPDsey2tnExqRDEkeo4FW0KKmgAqamgHp0OfsPdHHXvfuvde9+691737r3Xvfuvde9+691737r3Xvfuvde9+691737r3Xvfuvde9+691737r3QZ9i9K9N9wU0VH211L1n2jRwwvTw0nYuw9rb2poaeRi8kEUG5cVk4o4XZiSoAUk8j2bbXv2+bI5k2XebuzcmtYJpIjX1rGy5+fSG/2zbd0he33PboLm3YUKyxpIpB4gq4IIPpTon+c/lOfy39wVZra/wCHXS1PMWlcpg9vTbZpLzSmVwKDbdbiaEKrNZFEdo1sqgKAPY3g95vdO2QRx8835XHxPrOPm4Y/bnPE56CUntf7dSnU3JG2A/K3jX+SqB1xwf8AKb/lvberVr6D4d9MTzoYyI83gKjc1EfFKky6sbuSuy2OcF4wGBiOtCVa6sQfT+83uncxmOTnm/C/0X0HhT4kCt/Pjnj16P2v9uom1LyRthPzt42H7GUjo4/XnTnUXUVE+N6n6r646wx0kUUElB15sfbOyqKSCH/MwvS7bxeMgaKL+ypWy/j2Btz3zet6k8Xed4uruWpNZpZJTU8TV2Y1PmehdY7bt22QpbbbYQ29uqgBYkWNQBwAVQAAPIAUHQj+yvpb1737r3Xvfuvde9+691737r3Xvfuvde9+691737r3Xvfuvde9+691737r3Xvfuvde9+69025jDYjcOMrcLn8Vjc5hsjCabIYnMUNLk8ZX07EM0FbQVsU1LVQsyglXRlJH09uwTz20sc9tM8c6mqspKsD6gihB+zqrokiskiBkPEEVB+0HonW9/wCW78BexJpqrdXw++PVTW1COlTkcT1htfa+TqdfiBkqcntagwtfUVCLAqpK8jSIo0qwBII52/3T9yNrRY7Lnfc1jHBWuJJFHHgshYAZyAKE5PQSvuQORtymkuL7k/bZbh/ic20Ws4Ay2jUaAAAk4GOgzj/lA/y043SRfiD1aWjdXUSDcksZKMGAeKXPvFKhI5VgVYcEEezU+9vusQQed7zPzT/oDpAPav24Br/Unbf+cCf5ujI9YfDf4l9K1lFk+pvjT0V19msfIZaPcW1urNl4rdEUvnkqVlO54MONwSyQyyHxs9SxiUBU0qqgBbd+eec9/R4t65r3G5gYUKSXErR0pT+zLaBUDNFzxOej/auVOWNiZn2Xl2xtJDxaGCKNjStKsqgmlTSpx5dGS9hXo/697917r3v3Xuve/de697917r3v3Xuve/de697917r3v3Xui/8AyV+UPSnxE63Xtzv7ddRsvr0bjw21qjcFPt3ce6Ps8pnvuRjxPitqYrNZt6d/tH1PFTS6bC459iXlTlHfudt1/cnLdmJ9z8JpAhdI6qlNVGkZErngWHRFzHzJs3Ke1S71v934G2Rsqs+h3oXYKvbGruasQMKaeeOiHbq/no/yv9sYCtzkHySi3VUU0Oul27tXrjtOtz+VmKF46SihyGzMVjaeaQKfXWVVLTqeHkUkXkSy+717uXlzHbtyoYVJy8k0Coo9SRKxP2KrE+QPQIvfez2vsbf6h+bYJB5LGskjk0r8KISPtagBwSCR1phfzSP5gWQ/mIfI1ez6PbdRsvrjZe3I9idXbYyEtPPnItuwZTIZaqz255qR5aT+8m4chkGkmhp5Hp6SCOGnR5jE9RNnj7Qe2kfthyudpkuhPutxL41xItQmvSFCRg0OhFFASAWJZiBUKuEXu57kt7kcww3tvbPDs9rGY4EfTroTqeR6VAZzQaQzKqqtDXUTWub/AO2v/vufcrDqKh13/vuf6Ee/de620f8AhL10M9RuD5L/ACcyNLIsGMxO3ujNo1bU4aCoqcxVU2/N/wASVLf5qoxsGI256UuWSsOqw06sLfvdcxhbflTlKJ+53e7kFeAUGGE08wS0/HzXHyzF+6tsHZzTzTKimpS1jP4hQCWYcMA1gODkjNKCu4J7wh6zB697917r3v3Xuve/de697917r3v3Xuve/de697917r3v3Xuve/de697917r3v3Xuve/de697917r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Q9/woz/7dwZP/wATZ1Z/0Nn/AHkV913/AKenB/zwXH+BOoQ+8R/06zef+a9v/wBXk60Cvp/X/fD/AGHvpL1zo69/xH+x/wBf3vr3Xf8Avv8AW+n9D7117pzweEy+5c1h9uYDG1mYz24Mnj8LhcRj4HqshlcvlauKhxuNoaaINLUVldWTpFEigl3YAfX21cXEFpbz3dzKEtokZ3ZjQKqglmJ8gACSfTpRaWtxfXVtY2cRku5pFjRRxZ3IVVHzJIA+Z6+m1/Le+JUPwo+HnUfRdXHSHedBipd09o1tHUCrp6/szdsgy26RBVraKrosLLJHiqSVFQS0VBCxGosTyX90+dDz9zxvfMSFvoHcR24IoRBGNMdR5FgDIwNaM7Dh11K9vOVF5K5O2Tl2oNzDFWUgkhpnOuUgkAldbELgdoXHR6Pce9DTr3v3Xuve/de697917r3v3Xuve/de697917r3v3Xuve/de697917r3v3Xuve/de697917r3v3Xuv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VGf/ChzBZvcH8unMUeAw2VzlZB3D1pXzUuHx1XkqmGhpP489VWywUUM0sdJSobySEBEHJI95B/dlube190LeS5uEjjNjOKswUVIWgqSMnyHE9Qx7+2d3fe2e729layTXBmgIVFZ2IWVSTpUE0ABJxgCpx1oCZDF5PEzilyuPrsZUtGsop8hST0U5hcsFkEFTHHIY3ZCA1rEg++lEU8NwuuCVXStKqQRX0qK9c6bqzu7GQQ3tpJDNSul1ZDTIBowBpg0PDB6g/1Nv8AePbnSb0HRmunPhj8sfkFlqbD9OfHjtrfc1VKkP8AEMZsvM0226IvK0CvmN3ZWmoNq4On8yMhlra2CIMCC3B9hLfOfeS+WoGn3zmiyt1A4GVS58+2NS0jmmaKpPQz2f265636ZLfa+VL52Ne5omjjFPWWXRGPzYdbgn8pP+R3TfEncmH+R/yfrNv7v76x0Esmxdh4cwZrZvVFRVwxoc9U5WeAR7i7CpomkihmplFBjCzPTyVMxiqIcIPen7wT862s/K3KKSwctsR4srVWW4APwBQeyEmhIbvkwGCiqnMv2h9joOR5k5h5iljuOZaEIq90VuDiqllBaUioL0AUEqoOWbY394udZEde9+691737r3Xvfuvde9+691737r3Xvfuvde9+691737r3Xvfuvde9+691737r3Xvfuvde9+691737r3X/1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Q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L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X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9A112B-59BB-4FDA-8B62-F82EC5A579E9}"/>
            </a:ext>
          </a:extLst>
        </xdr:cNvPr>
        <xdr:cNvSpPr>
          <a:spLocks noChangeAspect="1" noChangeArrowheads="1"/>
        </xdr:cNvSpPr>
      </xdr:nvSpPr>
      <xdr:spPr bwMode="auto">
        <a:xfrm>
          <a:off x="0" y="788670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93</xdr:row>
      <xdr:rowOff>0</xdr:rowOff>
    </xdr:from>
    <xdr:to>
      <xdr:col>0</xdr:col>
      <xdr:colOff>386043</xdr:colOff>
      <xdr:row>95</xdr:row>
      <xdr:rowOff>0</xdr:rowOff>
    </xdr:to>
    <xdr:sp macro="" textlink="">
      <xdr:nvSpPr>
        <xdr:cNvPr id="6145" name="Figur 1" descr="data:image/jpg;base64,/9j/4AAQSkZJRgABAgEAyADIAAD/4RoaRXhpZgAATU0AKgAAAAgABwESAAMAAAABAAEAAAEaAAUAAAABAAAAYgEbAAUAAAABAAAAagEoAAMAAAABAAIAAAExAAIAAAAeAAAAcgEyAAIAAAAUAAAAkIdpAAQAAAABAAAApAAAANAAHoSAAAAnEAAehIAAACcQQWRvYmUgUGhvdG9zaG9wIENTMyBNYWNpbnRvc2gAMjAwOTowMToyMiAxNDoxMTozMwAAA6ABAAMAAAABAAEAAKACAAQAAAABAAAD0aADAAQAAAABAAAD9gAAAAAAAAAGAQMAAwAAAAEABgAAARoABQAAAAEAAAEeARsABQAAAAEAAAEmASgAAwAAAAEAAgAAAgEABAAAAAEAAAEuAgIABAAAAAEAABjkAAAAAAAAAEgAAAABAAAASAAAAAH/2P/gABBKRklGAAECAABIAEgAAP/tAAxBZG9iZV9DTQAB/+4ADkFkb2JlAGSAAAAAAf/bAIQADAgICAkIDAkJDBELCgsRFQ8MDA8VGBMTFRMTGBEMDAwMDAwRDAwMDAwMDAwMDAwMDAwMDAwMDAwMDAwMDAwMDAENCwsNDg0QDg4QFA4ODhQUDg4ODhQRDAwMDAwREQwMDAwMDBEMDAwMDAwMDAwMDAwMDAwMDAwMDAwMDAwMDAwM/8AAEQgAoACaAwEiAAIRAQMRAf/dAAQACv/EAT8AAAEFAQEBAQEBAAAAAAAAAAMAAQIEBQYHCAkKCwEAAQUBAQEBAQEAAAAAAAAAAQACAwQFBgcICQoLEAABBAEDAgQCBQcGCAUDDDMBAAIRAwQhEjEFQVFhEyJxgTIGFJGhsUIjJBVSwWIzNHKC0UMHJZJT8OHxY3M1FqKygyZEk1RkRcKjdDYX0lXiZfKzhMPTdePzRieUpIW0lcTU5PSltcXV5fVWZnaGlqa2xtbm9jdHV2d3h5ent8fX5/cRAAICAQIEBAMEBQYHBwYFNQEAAhEDITESBEFRYXEiEwUygZEUobFCI8FS0fAzJGLhcoKSQ1MVY3M08SUGFqKygwcmNcLSRJNUoxdkRVU2dGXi8rOEw9N14/NGlKSFtJXE1OT0pbXF1eX1VmZ2hpamtsbW5vYnN0dXZ3eHl6e3x//aAAwDAQACEQMRAD8A9VSSSSUpJJJJSkkkklKSSSSUpJc11z60PoyBjdNLXPqd+ntcNzZHOO3/ANG2f4P/AIz+buYXW7Oo0mzC2eqwD1sWyfUb5scHNbdX+4//ANGfo03LI44cZjKQG4gOKX+K2TyeYQjkI4Yy7/o/u8f7vE7KSx/2zlAkOrZI0I9wIPzUh1u3vS0/Bx/8iqI+L8n1nIecJo+6ZuwP1DrJLK/bZ70f9P8A8wUh1tvel3ycCnD4ryR/yv8AzMn/AHiPuub938Yumks4dao71WD/ADT/AN+T/trF/csHyH/kk8fEeU/z0fxW/d8v7hdBJUR1jDPO8fFp/grVF9eRX6lRJbJGoI4+Klxc1gynhx5IzlvwxPq+xbLFOIuUSB4hIkkkplj/AP/Q9VVHrlllfROoWVONdjMW5zHtJDmuFby1zXD6Lmq8qPXRPROoDxxbv/Pb06HzR8wtn8p8i+PDr/X4H+U8zj/T2f8AklL/AJwdf/8ALPL/AO33/wDklnt+iPgE63eCH7o+xxfcn+8ftb4+sP1gH/enl/8Abz//ACSf/nF9YP8Ayzy/+3n/AN6z1pdA6Bn9ezfs2INlbIORkuEsqaf/AD5c7/BU/wDov3oSGOIMpCIA3NLonJIiMSST4t3ouR9cOt5oxMLqOVIg3XOtfsqafz7TP/bdf07f+3HrrOo9Uf07DHRsLLuyrmSMvPueX2Fx+nVU78x//F/0f+bZ+n/mo5mXg9Dwv2F0L2bJGVlAy8vOln6UfTyn/wCFt/7TfzNP/dfCAAAAEAcBZmbKMh0iIwGwrWX9aT1Xwr4XwAZs9ykdYxl/0qUAAAAIA4CnTddj3MvoearqzLHt5H/kmu/OYopKN2zrodb3t7Hp3UMPrtXp3AUdQrb7g3uP9JVP85V/wbv5n/wWwWTjXYz9lo0P0XjgrlGPsqsbbU412Vncx7dC0juF2vRer0dZxnY+S1oyqx+lr4Dhx69P523/AM8v/wCtrL+IfC8ecGcKhl/e6S/2n/fuZzGGXL+uFywfpQ/Sxf3f6jQSVjMxHYtu0ncx2tbvEfuu/lNVdcxkxzxzlCY4ZRNEJjISAkDYKkkkkxKlu9KEYNfmXH/pOWEt/pzduFSPFoP3+5avwQf0mZ7Yz+M4NXnT+rA/rfsk2Ukkl0Tnv//R9VVPrInpGcPHHt/6hyuKr1UT0zMHjRYP+g5GPzDzCJfKfIvhbPoN+AUlGv6DfgPyLe+q/wBVMv6wZG8l1HTqnRfkjlxHNGNP0rf37PoUf8Z+jW9OcYRMpGgHFjCU5cMRZR/Vr6sZv1gyS2uacOoxkZRGg7+jTP8AOZG3/tn+ct/wddvadQz8Po2IOh9CaKRXIvvaZLSfpgWfn5T/APC3f4L/AI3+ZL1bq2N0vGb0TojRQ2kbLH18Vj86ut352S//AAtv5n/HrmgABA4Cy82aWY2dID5Y/wDdSeq+E/CY44jLlFk6xif0v60v6n7sVAACBoAkknUbuKSSSSUpTovux7q8jHdsuqO5jvP9138h7fa9DTpKIBFHUHR75ltfV+ksyKhBsbva3ktsbLXV/wCeH1LIBkT4o31Ku3YeTQf8FbuHwe1v/f2vSy6/Syra+AHEj4O94/6pc78dwASx5gN/1cv+nj/7tx8cfbzZcI2ieKH92X8oIUkklhs6joCujxRtxqR4MaPwC5t30T8F1DRtaG+AhbPwKPrzS7RgP8bi/wC9afPH0wHiV0kklvNF/9L1VV+oCcDJHjTZ/wBS5WFGytltbq7BuY8Frm+IIhwRBogoOxfJ/qb9Tr+uhmXlbqelsgF40dcR9Kug/m1N/wANkf8AWqf0nqPo7LrXWqOn0Do/SA2n0m+m99YAbU3/AEVUf4b/AM9f8ap9e67Xg1jpfS9tb62it7qwA2loG1tNLW+31dv/AGwudq6Z1CzFGXTjWWY5JAewbiY+k7Z/Ovb/AMJtVnLllmlxS0j+hB0Phnw3HiiMuahZ9Anp7kuhl/3GNrAACAkkCDIHI0I7g+adMdxSSSSSlJJJJKUkmSlviElPTfUg+/OHlSf/AD8r/V2bcwO/fYD8wSFQ+pEF2cQZ/mh93qn/AL8tbrNbnOpc1pdo4GAT+74LK+NQ4uWmasxlCX48H/duPmNfEJ+IA/8AGouWkpenZ+4//NP9yNh4/rZLarGuDHB0mCI001XNQxTnOMANZkRF95MspAAk7AWgDdzmt/eIH3ldOsV3Tb6Mmoj9JV6jPeBqBI+m1bS3fg+DJh98ZImEriNf6vFt+98zS5ucZ8BibGqkkklrNR//0/VVWzcnEprLMnJbi+qCGvc9tbuPca3P/ObKsqr1HpuH1PFdi5lYsrdqDw5rh9Gyt35ljUDdab+K/HwcceMkRv1GPzfTicFuB9SQ9tX2qqx9jgA37UXFznHvtt/Pcuma1rGhjAGtaAGtAgADgALzTrfQcro9uy79Li2nbTkAaO/4K5v+Du/6Fv8Agvz667OD9besYWF9kYWXbdKrrtznMbH83o5vq7f8G57v+3FXHNEExyCqdjP8OnnxwyYc5zg/52Wmv6Uf3f68HuM7pXTc73ZdDHuH+E+i8Af8KzbZ/wBJYVrPqHTYan21bxzttteB5bmPcxcnm9S6j1A/ruTZe0/4MmK/+2a9lX/QVYaCBoE2XOS/QFebNg+F5IRqfM5B/UwyMIx+sv8AvHtm/wDMI8W0f2rH/wDf3orGfUY8WYfztH/fnrhUyH3zJ2H4sp+Gf+VOf6zfQW1fUvs7AP8A1ys/9+RWUfVI/RbgH/torzmB4JtjP3R9yX3yfb8Vh+FE/wDgnL9tvprcT6uu+jThn4NqP8EZvT+jn6GNjfJjP7l5X6Vf7jfuCXpVfuN+4I/fJfu/85Yfg5/8Uz+sb/8AUj65Tj49AIoqZUHanY0Nn47UReXdAoa/ruA1rQD64dp/IDrP++LsPrF17N6fktxcYMAfUHmxwLnAlz2+0Ts/MVrlTLmCREUfEuL8Yhj+HASyZDkEhxXw1Lfhj+lJ6FMCCJGoPBXnOV1LqGZIych9jTyyYZ/22zbX/wBFXnfWfqLcWrFxtuOyqtte4Dc87Whk7n+xu7+orx+H5KFSBJ3/AHYuFH47gJlxQlGIHp6zn/g/LH/He1vyKMdnqX2NqYPznkNH/SQMHqmH1B1oxHGwU7Q58EA7p+juj91ee23W3v8AUve62z995Lj97l031J+jmfGv8liWXkxjxSmZGUhXhHdHLfF5cxzUMUYCGOXFdnin6YSk9OkkkqTsP//U9VSSSSU847r2JdlZfSur1sOIbXVNtI9m0GNuQPzNrv8AD/8Anv8AnFz31g+rd3ST9poJv6c46Wcurn6Lb/3q/wDR5H/b3/CxzH783Jf+/fafve5XOldcv6e37Pa37Rgu0fQYJaD9L0d3t2/8A/8AR/8AFrO90TuOTv6Z9Y/3v3orfh3xjJyuQiXrxSPqj/L/AKbziZb3WPq/QMc9U6IfXwDJtobJfTH0tjfp+k38+n+dx/8Aiv5nBBBEgyDqCEyUTE0foeh8ns+X5jFzGMZMUuKJ+2P9WSkkkk1lUkkkkpSSSSSna+p9Jt+sFDhxSy20/wCb6H/o9aP1x/5Vr8qG/wDV2p/qDiE3ZmaRo0NoYfM/prv/AEQg/Wuzf1l7f9Gxjfw9T/0Ytr4PH1X3Epf9y8P/AMc8oIMf3Tjx/X1Zf+6cdJJJbjwql1H1J/7W/wDWv/Ri5ddR9Sf+1v8A1r/0aq/OfzE/8H/pRb/wj/d2L/D/APSc3qEkkljvWv8A/9X1VJJCyX+nj22fuMc77hKRUXzgO3S794l33nckmr0rb8B+ROsdxmxg5+X0+71sV+1xjew6seB+bY3/AL/9NiNndMxOrMfndGZ6WW0b8vpumv71+Jw13u/7d/4HI/naKkx763tsrca7GGWPaYcD/JKfGdDhOse3bxi3OQ+IZuTyCeM3H9PGflmHL/3EHQgjkFJb2TXR1qHQzG6wdA/6NOV+6x/+gzP3H/4T/wA8Yb2WV2OqtY6u2s7X1uEOaf3XBEjqNR3e45Hn8POYuPEdR8+M/PjP8v0mKSSSa21KVddt1rKaWGy607a628ucfzQrPTelZ/VbTXhVb2tMPud7amf17P3v+Dr32LvOhfVzD6O0vB9fLeIfkOEGP9HUz3elX/1f+EepcWGUz2j+9/Bp85z+LlgQTx5f0cY/9SfuRT9C6WOldMqxCQ60S+57eHWOO58fyW/QZ/wa4zrOR9o6rlWgyDYWtI7hn6Jv/ULrOvdcq6fQ6mpwdmvEMaNdk/4Wz/vn764ZdD8OwmAM6oVww8nzj/jBznuzGPi4p8Ry5f75+Uf9JSSSS0HAUuo+pPOb/wBa/wDRq5ddP9Sec3/rX/o1V+c/mJ/4P/Si3/hH+7sX+H/6Tm9Skkksd61//9b1VU+ru2dKzHeFFn/UOVxZv1jfs6JlnxYG/wCc5rP+/JuQ1CR7RK3IahI9ol4UCBHgkmNlf7w+8KbGWWfzbH2f1Gud/wBSFkuQxSVlvTOpv+jh3n41ub/1Yajs+r/W3iRiOA/lPrH/AKMThCZ2jI+QXCEztGR8gXPIBEESDyEeyzH6gxuPn2ivIYNuNnu1I/dx83867Gd+Zd/O43/F+qui6J9WBWXX9UrZY/6NeOYewD/SWfmve7839z/qN2nExaP5imur+o0N/wCpCsYuWmRZPDf6JH5t3k48xgnHNjn7Ux4XY/dnF82r6B1qzKfiNw3+tWYeTpWP5X2h0VvZ/U9//Brpel/UXHrizqln2l/+grltQ/rv0tu/8CZ/wS6pCyManJr9K4FzDy0Oc2f62xzVYhy2MG5XL+X7rt8x8X5rJCsfDi0/RPCZH/aevg/wGpkdT6R0usUueyoViGY9QEj+SKq/oLn+o/W7KvBrwW/Z6zp6joNhHl+ZV/4Itw/VnoZ/7SgfBzx+R6Y/VfoZ/wC05Hwss/8ASi0MU+VhRMZzPiI8P+LxPOc1i+JZrEcmLFE/uyn7h88nA8K5znOLnEuc4kucTJJPLnEpl27vqn0Y8Vvb8Hu/78SoO+p/Sjw65vweP+/MKtjn8P8AWH0cqXwTm+8Jf4X/AKC8Wkux/wCZvTP9Lf8A5zP/AEkou+peD+bkXD47D/3xqP37D3P2LT8F5z92P+M8gun+pPOb/wBa/wDRyI76lU/m5bx8WA/xatDonQ/2Sbz6/rC/Z+btjZv/AJT/APSKPmeZxTwyjGVyNUKP7zY+H/Deaw81jyZIVCPFcuKB+aEo/vOqkkks16F//9f1VVepZPT8XCsv6k5jcNm31HWjcwS5ra9zYd/hCxWlnfWPD+3dBz8UN3Osos9Mfyw0vq/8FaxGIBkBL5SQD5Il8prXRru+sX1WwsajJOVj00ZTXux3gQHCs7LS3a38xyt/tzpP7SHSvtTPt51GPru+h6//AJ6/SLyapn7W6bVjsJ/yV03LyHDz9d13/nq6pX6Ln9Ryev8AVq27hV0oM3fuvfTRi2O/zKMtXTyUBepFX234uHE1Y8yTVRGtfgP1j39X1x+rF2WMOvqNTrnO2N52F3ADL9voP3fmbbPei5H1n6Bi35GNkZ1VV2I0vvrcTLQA13h7nfpGbWM9715bm0YjfqZh3NawZLszIZY8RvLQw+x352xv6FbI6djdU/xhWYfUqzbW9jH3VklsvbiUO9xYWv8A5xI8piFm5cMRMnbi/VEbKHMTNCo3Ixrt+sd7pf1r6jm/XCzpe6p3TdjrKXBjg8s9Oq6pxe5//C/6JR+sn18xacD1OgZdGRk13trua5rnD0y20+pXrV6rPUrr/TVOsrXOZFbKPrT16qkbGU4GWykDsGY1TK2j+q1qzHUYQ+pzLw1n239pOr3wPU9L0N3pz9P0d2x/7m9SR5fEZQlWlQHD0PF+lNYc+QRkL19ev93919c6Rk25nScLLuj1cjHqts2iBuexr37W6+3c5UG/XP6rvyvsjeo1G0u2g67CeNMjb6H/AIIh0X42P9R6bsprrMdnTGG1jSWuc30G7q2PbDmOf9HevNurRb0CrIx8PFwOnuyLWUUVvfdkl4Z+lddkX7n/AGdkNZs/Rf4P9F/NKDDy8ckpXYHFwxqqZsmaUIxIomuI2+qZX1l6FiZVuHk5tdWRjt321uJBa0NF3h/o3IeX9bPq7hVY9uTmsrbl1tvoEPL3VvE12+kxjrWMf/wjFxOTgY3U/wDGOcLNabce70zYySN2zDZa2XNLX/TYnwcLAP18zcPMqb9kopsrqqfqG11U0107fU3fzeL9Dd/XThy2KhZlftjNICuvSKPfmSaEfn9uN/8AdO39b/rhk4GBgZvQraL6cw2j1HNNgOwNgN2vr2ua/wBtjVu4P1k6Lm5h6fj5lVuawS6thMEtH6T0n/zduz870n2LzHrI6O36uYv7FsybMf7XeXvyw0WCz0MadnpNrb6ez0/+uLTdRXhf4wPSwKm0Nqpc6musQA44Njva0fvPTzy2M461EojJIGqJ4Jf5Rb78xPoYkwjX9+P6L21v1x+rNOYcK3qFTb2u2O52B3Ba+/b6DNrvp7rPYj5P1k6FiZdmFk5tdWTS0vsqcSC1oZ68nT/Re9eU9Ow7cj6t3udZg42EMitr8jJFnr+psbsqqdRXf+gex37n+mWji9Oxeo/XDp+BlkZOPZjY3quYXBtnp4TLWua8iu707HVs/wBHYgeTxAy9UqhGRl/gcP8ALhUOZyGqjH1GIH+E+h4f1m6FnZNeLi5jLMi1u9lUOa4t2+tu2WNb/gj6iN0zrfSurCw9NyWZIp2+oWTpunZMj87auH+tWPT9XfrL0/PxmeninDfRW0EmHVU2YbOfd7a78T6X7i3P8W2D9l+rTLj9LMtfbxrtb+rV/wDRo9T/AK4ocmDHHF7sTKpcPDf73q4/+iyQyyOQwIFxvir939F6pJJJVmd//9D1VJJJJThYP1K+r+B9o+zUvaMuh+LaDa901WR6jG7nez6P0kfpP1Y6N0irJqw6T6eYA3Iba51oc1oc0MLbS/2/pbFrJJ5y5Ddzkb317LRCAqojTweZo/xd/VinLbkiix7WODm0WWOdUCDLdzHe6xn8i19jFpV/VvpVfWndcax/2987n73FurRSf0W70/oNWokic2Q7zkdOHf8ARUMcBtEDW/q5LPqv0ZnVbur+k52XkBzbdz3OY4Pa2uxppcfS2uY391ZzP8XP1WaLB6FjhYQWza+WAT+iqeDv9P3fnueunSSGbKNpyGgG/wC7sg44HeI+xrN6dhjpo6WWbsMUjG9NxJmoN9HY530/5tYDP8XH1WFT63U2v3une61+4CC30muYW/o/cuoSQjlyRvhkY3qaKTCJq4g05Nf1Y6RX1dvWmsec5oAFhscRpV9k1r3bP5lA619TOhdayfteVW9mQQGvspeWF4bo31G+5jtrfbv2+psW6kkMuQESEjYHCDf6P7qjCBBBiKJv6uBf9R/q5fgUdPdjubj4xe5gZY9ri6wAW2W2Ndvte7b+erQ+rPSR1lvWwx/25kAP9R23Sv7L/Nbtn8ytVJL3cn78uo3/AH/m/wAZXBH90dP+bs8zb/i6+q9mSb/Rsaxx3Ox2WObVr/IHvYz+Qx+xaLfqx0dnWW9aZU5uawANLXuDABX9lDRQD6X8z7forVSRObId5yOnDv8AolAxwG0Rve3V4r69dK+sfWsqjBwcGt+JSW2MzS9rSHuD67WPDrN/os9lj9lL3vXW9OwmYGBjYNZ3MxqmVB0ROxoZuj+VCsJJSyylCMKAjDt+1UcYEpT6yUkkko17/9n/7TcgUGhvdG9zaG9wIDMuMAA4QklNBAQAAAAAAAccAgAAAgAAADhCSU0EJQAAAAAAEOjxXPMvwRihontnrcVk1bo4QklNA+oAAAAAGBA8P3htbCB2ZXJzaW9uPSIxLjAiIGVuY29kaW5nPSJVVEYtOCI/Pgo8IURPQ1RZUEUgcGxpc3QgUFVCTElDICItLy9BcHBsZS8vRFREIFBMSVNUIDEuMC8vRU4iICJodHRwOi8vd3d3LmFwcGxlLmNvbS9EVERzL1Byb3BlcnR5TGlzdC0xLjAuZHRkIj4KPHBsaXN0IHZlcnNpb249IjEuMCI+CjxkaWN0PgoJPGtleT5jb20uYXBwbGUucHJpbnQuUGFnZUZvcm1hdC5QTUhvcml6b250YWxSZXM8L2tleT4KCTxkaWN0PgoJCTxrZXk+Y29tLmFwcGxlLnByaW50LnRpY2tldC5jcmVhdG9yPC9rZXk+CgkJPHN0cmluZz5jb20uYXBwbGUuam9idGlja2V0PC9zdHJpbmc+CgkJPGtleT5jb20uYXBwbGUucHJpbnQudGlja2V0Lml0ZW1BcnJheTwva2V5PgoJCTxhcnJheT4KCQkJPGRpY3Q+CgkJCQk8a2V5PmNvbS5hcHBsZS5wcmludC5QYWdlRm9ybWF0LlBNSG9yaXpvbnRhbFJlczwva2V5PgoJCQkJPHJlYWw+NzI8L3JlYWw+CgkJCQk8a2V5PmNvbS5hcHBsZS5wcmludC50aWNrZXQuc3RhdGVGbGFnPC9rZXk+CgkJCQk8aW50ZWdlcj4wPC9pbnRlZ2VyPgoJCQk8L2RpY3Q+CgkJPC9hcnJheT4KCTwvZGljdD4KCTxrZXk+Y29tLmFwcGxlLnByaW50LlBhZ2VGb3JtYXQuUE1PcmllbnRhdGlvbjwva2V5PgoJPGRpY3Q+CgkJPGtleT5jb20uYXBwbGUucHJpbnQudGlja2V0LmNyZWF0b3I8L2tleT4KCQk8c3RyaW5nPmNvbS5hcHBsZS5qb2J0aWNrZXQ8L3N0cmluZz4KCQk8a2V5PmNvbS5hcHBsZS5wcmludC50aWNrZXQuaXRlbUFycmF5PC9rZXk+CgkJPGFycmF5PgoJCQk8ZGljdD4KCQkJCTxrZXk+Y29tLmFwcGxlLnByaW50LlBhZ2VGb3JtYXQuUE1PcmllbnRhdGlvbjwva2V5PgoJCQkJPGludGVnZXI+MTwvaW50ZWdlcj4KCQkJCTxrZXk+Y29tLmFwcGxlLnByaW50LnRpY2tldC5zdGF0ZUZsYWc8L2tleT4KCQkJCTxpbnRlZ2VyPjA8L2ludGVnZXI+CgkJCTwvZGljdD4KCQk8L2FycmF5PgoJPC9kaWN0PgoJPGtleT5jb20uYXBwbGUucHJpbnQuUGFnZUZvcm1hdC5QTVNjYWxpbmc8L2tleT4KCTxkaWN0PgoJCTxrZXk+Y29tLmFwcGxlLnByaW50LnRpY2tldC5jcmVhdG9yPC9rZXk+CgkJPHN0cmluZz5jb20uYXBwbGUuam9idGlja2V0PC9zdHJpbmc+CgkJPGtleT5jb20uYXBwbGUucHJpbnQudGlja2V0Lml0ZW1BcnJheTwva2V5PgoJCTxhcnJheT4KCQkJPGRpY3Q+CgkJCQk8a2V5PmNvbS5hcHBsZS5wcmludC5QYWdlRm9ybWF0LlBNU2NhbGluZzwva2V5PgoJCQkJPHJlYWw+MTwvcmVhbD4KCQkJCTxrZXk+Y29tLmFwcGxlLnByaW50LnRpY2tldC5zdGF0ZUZsYWc8L2tleT4KCQkJCTxpbnRlZ2VyPjA8L2ludGVnZXI+CgkJCTwvZGljdD4KCQk8L2FycmF5PgoJPC9kaWN0PgoJPGtleT5jb20uYXBwbGUucHJpbnQuUGFnZUZvcm1hdC5QTVZlcnRpY2FsUmVzPC9rZXk+Cgk8ZGljdD4KCQk8a2V5PmNvbS5hcHBsZS5wcmludC50aWNrZXQuY3JlYXRvcjwva2V5PgoJCTxzdHJpbmc+Y29tLmFwcGxlLmpvYnRpY2tldDwvc3RyaW5nPgoJCTxrZXk+Y29tLmFwcGxlLnByaW50LnRpY2tldC5pdGVtQXJyYXk8L2tleT4KCQk8YXJyYXk+CgkJCTxkaWN0PgoJCQkJPGtleT5jb20uYXBwbGUucHJpbnQuUGFnZUZvcm1hdC5QTVZlcnRpY2FsUmVzPC9rZXk+CgkJCQk8cmVhbD43MjwvcmVhbD4KCQkJCTxrZXk+Y29tLmFwcGxlLnByaW50LnRpY2tldC5zdGF0ZUZsYWc8L2tleT4KCQkJCTxpbnRlZ2VyPjA8L2ludGVnZXI+CgkJCTwvZGljdD4KCQk8L2FycmF5PgoJPC9kaWN0PgoJPGtleT5jb20uYXBwbGUucHJpbnQuUGFnZUZvcm1hdC5QTVZlcnRpY2FsU2NhbGluZzwva2V5PgoJPGRpY3Q+CgkJPGtleT5jb20uYXBwbGUucHJpbnQudGlja2V0LmNyZWF0b3I8L2tleT4KCQk8c3RyaW5nPmNvbS5hcHBsZS5qb2J0aWNrZXQ8L3N0cmluZz4KCQk8a2V5PmNvbS5hcHBsZS5wcmludC50aWNrZXQuaXRlbUFycmF5PC9rZXk+CgkJPGFycmF5PgoJCQk8ZGljdD4KCQkJCTxrZXk+Y29tLmFwcGxlLnByaW50LlBhZ2VGb3JtYXQuUE1WZXJ0aWNhbFNjYWxpbmc8L2tleT4KCQkJCTxyZWFsPjE8L3JlYWw+CgkJCQk8a2V5PmNvbS5hcHBsZS5wcmludC50aWNrZXQuc3RhdGVGbGFnPC9rZXk+CgkJCQk8aW50ZWdlcj4wPC9pbnRlZ2VyPgoJCQk8L2RpY3Q+CgkJPC9hcnJheT4KCTwvZGljdD4KCTxrZXk+Y29tLmFwcGxlLnByaW50LnN1YlRpY2tldC5wYXBlcl9pbmZvX3RpY2tldDwva2V5PgoJPGRpY3Q+CgkJPGtleT5QTVBQRFBhcGVyQ29kZU5hbWU8L2tleT4KCQk8ZGljdD4KCQkJPGtleT5jb20uYXBwbGUucHJpbnQudGlja2V0LmNyZWF0b3I8L2tleT4KCQkJPHN0cmluZz5jb20uYXBwbGUuam9idGlja2V0PC9zdHJpbmc+CgkJCTxrZXk+Y29tLmFwcGxlLnByaW50LnRpY2tldC5pdGVtQXJyYXk8L2tleT4KCQkJPGFycmF5PgoJCQkJPGRpY3Q+CgkJCQkJPGtleT5QTVBQRFBhcGVyQ29kZU5hbWU8L2tleT4KCQkJCQk8c3RyaW5nPkxldHRlcjwvc3RyaW5nPgoJCQkJCTxrZXk+Y29tLmFwcGxlLnByaW50LnRpY2tldC5zdGF0ZUZsYWc8L2tleT4KCQkJCQk8aW50ZWdlcj4wPC9pbnRlZ2VyPgoJCQkJPC9kaWN0PgoJCQk8L2FycmF5PgoJCTwvZGljdD4KCQk8a2V5PlBNVGlvZ2FQYXBlck5hbWU8L2tleT4KCQk8ZGljdD4KCQkJPGtleT5jb20uYXBwbGUucHJpbnQudGlja2V0LmNyZWF0b3I8L2tleT4KCQkJPHN0cmluZz5jb20uYXBwbGUuam9idGlja2V0PC9zdHJpbmc+CgkJCTxrZXk+Y29tLmFwcGxlLnByaW50LnRpY2tldC5pdGVtQXJyYXk8L2tleT4KCQkJPGFycmF5PgoJCQkJPGRpY3Q+CgkJCQkJPGtleT5QTVRpb2dhUGFwZXJOYW1lPC9rZXk+CgkJCQkJPHN0cmluZz5uYS1sZXR0ZXI8L3N0cmluZz4KCQkJCQk8a2V5PmNvbS5hcHBsZS5wcmludC50aWNrZXQuc3RhdGVGbGFnPC9rZXk+CgkJCQkJPGludGVnZXI+MDwvaW50ZWdlcj4KCQkJCTwvZGljdD4KCQkJPC9hcnJheT4KCQk8L2RpY3Q+CgkJPGtleT5jb20uYXBwbGUucHJpbnQuUGFnZUZvcm1hdC5QTUFkanVzdGVkUGFnZV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WdlRm9ybWF0LlBNQWRqdXN0ZWRQYXBlcl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wZXJSZWN0PC9rZXk+CgkJCQkJPGFycmF5PgoJCQkJCQk8cmVhbD4tMTg8L3JlYWw+CgkJCQkJCTxyZWFsPi0xODwvcmVhbD4KCQkJCQkJPHJlYWw+Nzc0PC9yZWFsPgoJCQkJCQk8cmVhbD41OTQ8L3JlYWw+CgkJCQkJPC9hcnJheT4KCQkJCQk8a2V5PmNvbS5hcHBsZS5wcmludC50aWNrZXQuc3RhdGVGbGFnPC9rZXk+CgkJCQkJPGludGVnZXI+MDwvaW50ZWdlcj4KCQkJCTwvZGljdD4KCQkJPC9hcnJheT4KCQk8L2RpY3Q+CgkJPGtleT5jb20uYXBwbGUucHJpbnQuUGFwZXJJbmZv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QTVBhcGVyTmFtZTwva2V5PgoJCQkJCTxzdHJpbmc+bmEtbGV0dGVyPC9zdHJpbmc+CgkJCQkJPGtleT5jb20uYXBwbGUucHJpbnQudGlja2V0LnN0YXRlRmxhZzwva2V5PgoJCQkJCTxpbnRlZ2VyPjA8L2ludGVnZXI+CgkJCQk8L2RpY3Q+CgkJCTwvYXJyYXk+CgkJPC9kaWN0PgoJCTxrZXk+Y29tLmFwcGxlLnByaW50LlBhcGVySW5mby5QTVVuYWRqdXN0ZWRQYWdlUmVjdDwva2V5PgoJCTxkaWN0PgoJCQk8a2V5PmNvbS5hcHBsZS5wcmludC50aWNrZXQuY3JlYXRvcjwva2V5PgoJCQk8c3RyaW5nPmNvbS5hcHBsZS5qb2J0aWNrZXQ8L3N0cmluZz4KCQkJPGtleT5jb20uYXBwbGUucHJpbnQudGlja2V0Lml0ZW1BcnJheTwva2V5PgoJCQk8YXJyYXk+CgkJCQk8ZGljdD4KCQkJCQk8a2V5PmNvbS5hcHBsZS5wcmludC5QYXBlckluZm8uUE1Vbm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XBlckluZm8uUE1VbmFkanVzdGVkUGFwZXJSZWN0PC9rZXk+CgkJPGRpY3Q+CgkJCTxrZXk+Y29tLmFwcGxlLnByaW50LnRpY2tldC5jcmVhdG9yPC9rZXk+CgkJCTxzdHJpbmc+Y29tLmFwcGxlLmpvYnRpY2tldDwvc3RyaW5nPgoJCQk8a2V5PmNvbS5hcHBsZS5wcmludC50aWNrZXQuaXRlbUFycmF5PC9rZXk+CgkJCTxhcnJheT4KCQkJCTxkaWN0PgoJCQkJCTxrZXk+Y29tLmFwcGxlLnByaW50LlBhcGVySW5mby5QTVVuYWRqdXN0ZWRQYXBlclJlY3Q8L2tleT4KCQkJCQk8YXJyYXk+CgkJCQkJCTxyZWFsPi0xODwvcmVhbD4KCQkJCQkJPHJlYWw+LTE4PC9yZWFsPgoJCQkJCQk8cmVhbD43NzQ8L3JlYWw+CgkJCQkJCTxyZWFsPjU5NDwvcmVhbD4KCQkJCQk8L2FycmF5PgoJCQkJCTxrZXk+Y29tLmFwcGxlLnByaW50LnRpY2tldC5zdGF0ZUZsYWc8L2tleT4KCQkJCQk8aW50ZWdlcj4wPC9pbnRlZ2VyPgoJCQkJPC9kaWN0PgoJCQk8L2FycmF5PgoJCTwvZGljdD4KCQk8a2V5PmNvbS5hcHBsZS5wcmludC5QYXBlckluZm8ucHBk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wcGQuUE1QYXBlck5hbWU8L2tleT4KCQkJCQk8c3RyaW5nPlVTIExldHRlcjwvc3RyaW5nPgoJCQkJCTxrZXk+Y29tLmFwcGxlLnByaW50LnRpY2tldC5zdGF0ZUZsYWc8L2tleT4KCQkJCQk8aW50ZWdlcj4wPC9pbnRlZ2VyPgoJCQkJPC9kaWN0PgoJCQk8L2FycmF5PgoJCTwvZGljdD4KCQk8a2V5PmNvbS5hcHBsZS5wcmludC50aWNrZXQuQVBJVmVyc2lvbjwva2V5PgoJCTxzdHJpbmc+MDAuMjA8L3N0cmluZz4KCQk8a2V5PmNvbS5hcHBsZS5wcmludC50aWNrZXQudHlwZTwva2V5PgoJCTxzdHJpbmc+Y29tLmFwcGxlLnByaW50LlBhcGVySW5mb1RpY2tldDwvc3RyaW5nPgoJPC9kaWN0PgoJPGtleT5jb20uYXBwbGUucHJpbnQudGlja2V0LkFQSVZlcnNpb248L2tleT4KCTxzdHJpbmc+MDAuMjA8L3N0cmluZz4KCTxrZXk+Y29tLmFwcGxlLnByaW50LnRpY2tldC50eXBlPC9rZXk+Cgk8c3RyaW5nPmNvbS5hcHBsZS5wcmludC5QYWdlRm9ybWF0VGlja2V0PC9zdHJpbmc+CjwvZGljdD4KPC9wbGlzdD4KOEJJTQPtAAAAAAAQAMgAAAABAAIAyAAAAAEAAjhCSU0EJgAAAAAADgAAAAAAAAAAAAA/gAAAOEJJTQQNAAAAAAAEAAAAHjhCSU0EGQAAAAAABAAAAB44QklNA/MAAAAAAAkAAAAAAAAAAAEAOEJJTQQKAAAAAAABAAA4QklNJxAAAAAAAAoAAQAAAAAAAAACOEJJTQP1AAAAAABIAC9mZgABAGxmZgAGAAAAAAABAC9mZgABAKGZmgAGAAAAAAABADIAAAABAFoAAAAGAAAAAAABADUAAAABAC0AAAAGAAAAAAABOEJJTQP4AAAAAABwAAD/////////////////////////////A+gAAAAA/////////////////////////////wPoAAAAAP////////////////////////////8D6AAAAAD/////////////////////////////A+gAADhCSU0EAAAAAAAAAgAAOEJJTQQCAAAAAAACAAA4QklNBDAAAAAAAAEBADhCSU0ELQAAAAAABgABAAAAAjhCSU0ECAAAAAAAEAAAAAEAAAJAAAACQAAAAAA4QklNBB4AAAAAAAQAAAAAOEJJTQQaAAAAAANFAAAABgAAAAAAAAAAAAAD9gAAA9EAAAAIAFcAQQAxAF8ANgBjAG8AbAAAAAEAAAAAAAAAAAAAAAAAAAAAAAAAAQAAAAAAAAAAAAAD0QAAA/YAAAAAAAAAAAAAAAAAAAAAAQAAAAAAAAAAAAAAAAAAAAAAAAAQAAAAAQAAAAAAAG51bGwAAAACAAAABmJvdW5kc09iamMAAAABAAAAAAAAUmN0MQAAAAQAAAAAVG9wIGxvbmcAAAAAAAAAAExlZnRsb25nAAAAAAAAAABCdG9tbG9uZwAAA/YAAAAAUmdodGxvbmcAAAPRAAAABnNsaWNlc1ZsTHMAAAABT2JqYwAAAAEAAAAAAAVzbGljZQAAABIAAAAHc2xpY2VJRGxvbmcAAAAAAAAAB2dyb3VwSURsb25nAAAAAAAAAAZvcmlnaW5lbnVtAAAADEVTbGljZU9yaWdpbgAAAA1hdXRvR2VuZXJhdGVkAAAAAFR5cGVlbnVtAAAACkVTbGljZVR5cGUAAAAASW1nIAAAAAZib3VuZHNPYmpjAAAAAQAAAAAAAFJjdDEAAAAEAAAAAFRvcCBsb25nAAAAAAAAAABMZWZ0bG9uZwAAAAAAAAAAQnRvbWxvbmcAAAP2AAAAAFJnaHRsb25nAAAD0QAAAAN1cmxURVhUAAAAAQAAAAAAAG51bGxURVhUAAAAAQAAAAAAAE1zZ2VURVhUAAAAAQAAAAAABmFsdFRhZ1RFWFQAAAABAAAAAAAOY2VsbFRleHRJc0hUTUxib29sAQAAAAhjZWxsVGV4dFRFWFQAAAABAAAAAAAJaG9yekFsaWduZW51bQAAAA9FU2xpY2VIb3J6QWxpZ24AAAAHZGVmYXVsdAAAAAl2ZXJ0QWxpZ25lbnVtAAAAD0VTbGljZVZlcnRBbGlnbgAAAAdkZWZhdWx0AAAAC2JnQ29sb3JUeXBlZW51bQAAABFFU2xpY2VCR0NvbG9yVHlwZQAAAABOb25lAAAACXRvcE91dHNldGxvbmcAAAAAAAAACmxlZnRPdXRzZXRsb25nAAAAAAAAAAxib3R0b21PdXRzZXRsb25nAAAAAAAAAAtyaWdodE91dHNldGxvbmcAAAAAADhCSU0EKAAAAAAADAAAAAE/8AAAAAAAADhCSU0EFAAAAAAABAAAAAI4QklNBAwAAAAAGQAAAAABAAAAmgAAAKAAAAHQAAEiAAAAGOQAGAAB/9j/4AAQSkZJRgABAgAASABIAAD/7QAMQWRvYmVfQ00AAf/uAA5BZG9iZQBkgAAAAAH/2wCEAAwICAgJCAwJCQwRCwoLERUPDAwPFRgTExUTExgRDAwMDAwMEQwMDAwMDAwMDAwMDAwMDAwMDAwMDAwMDAwMDAwBDQsLDQ4NEA4OEBQODg4UFA4ODg4UEQwMDAwMEREMDAwMDAwRDAwMDAwMDAwMDAwMDAwMDAwMDAwMDAwMDAwMDP/AABEIAKAAmgMBIgACEQEDEQH/3QAEAAr/xAE/AAABBQEBAQEBAQAAAAAAAAADAAECBAUGBwgJCgsBAAEFAQEBAQEBAAAAAAAAAAEAAgMEBQYHCAkKCxAAAQQBAwIEAgUHBggFAwwzAQACEQMEIRIxBUFRYRMicYEyBhSRobFCIyQVUsFiMzRygtFDByWSU/Dh8WNzNRaisoMmRJNUZEXCo3Q2F9JV4mXys4TD03Xj80YnlKSFtJXE1OT0pbXF1eX1VmZ2hpamtsbW5vY3R1dnd4eXp7fH1+f3EQACAgECBAQDBAUGBwcGBTUBAAIRAyExEgRBUWFxIhMFMoGRFKGxQiPBUtHwMyRi4XKCkkNTFWNzNPElBhaisoMHJjXC0kSTVKMXZEVVNnRl4vKzhMPTdePzRpSkhbSVxNTk9KW1xdXl9VZmdoaWprbG1ub2JzdHV2d3h5ent8f/2gAMAwEAAhEDEQA/APVUkkklKSSSSUpJJJJSkkkklKSXNdc+tD6MgY3TS1z6nfp7XDc2Rzjt/wDRtn+D/wCM/m7mF1uzqNJswtnqsA9bFsn1G+bHBzW3V/uP/wDRn6NNyyOOHGYykBuIDil/itk8nmEI5COGMu/6P7vH+7xOyksf9s5QJDq2SNCPcCD81Idbt70tPwcf/IqiPi/J9ZyHnCaPumbsD9Q6ySyv22e9H/T/APMFIdbb3pd8nApw+K8kf8r/AMzJ/wB4j7rm/d/GLppLOHWqO9Vg/wA0/wDfk/7axf3LB8h/5JPHxHlP89H8Vv3fL+4XQSVEdYwzzvHxaf4K1RfXkV+pUSWyRqCOPipcXNYMp4ceSM5b8MT6vsWyxTiLlEgeISJJJKZY/wD/0PVVR65ZZX0TqFlTjXYzFucx7SQ5rhW8tc1w+i5qvKj10T0TqA8cW7/z29Oh80fMLZ/KfIvjw6/1+B/lPM4/09n/AJJS/wCcHX//ACzy/wDt9/8A5JZ7foj4BOt3gh+6PscX3J/vH7W+PrD9YB/3p5f/AG8//wAkn/5xfWD/AMs8v/t5/wDes9aXQOgZ/Xs37NiDZWyDkZLhLKmn/wA+XO/wVP8A6L96EhjiDKQiANzS6JySIjEkk+Ld6LkfXDreaMTC6jlSIN1zrX7Kmn8+0z/23X9O3/tx66zqPVH9Owx0bCy7sq5kjLz7nl9hcfp1VO/Mf/xf9H/m2fp/5qOZl4PQ8L9hdC9myRlZQMvLzpZ+lH08p/8Ahbf+038zT/3XwgAAABAHAWZmyjIdIiMBsK1l/Wk9V8K+F8AGbPcpHWMZf9KlAAAACAOAp03XY9zL6Hmq6syx7eR/5JrvzmKKSjds66HW97ex6d1DD67V6dwFHUK2+4N7j/SVT/OVf8G7+Z/8FsFk412M/ZaND9F44K5Rj7KrG21ONdlZ3Me3QtI7hdr0Xq9HWcZ2PktaMqsfpa+A4cevT+dt/wDPL/8Aray/iHwvHnBnCoZf3ukv9p/37mcxhly/rhcsH6UP0sX93+o0ElYzMR2LbtJ3MdrW7xH7rv5TVXXMZMc8c5QmOGUTRCYyEgJA2CpJJJMSpbvShGDX5lx/6TlhLf6c3bhUjxaD9/uWr8EH9Jme2M/jODV50/qwP637JNlJJJdE57//0fVVT6yJ6RnDxx7f+ocriq9VE9MzB40WD/oORj8w8wiXynyL4Wz6DfgFJRr+g34D8i3vqv8AVTL+sGRvJdR06p0X5I5cRzRjT9K39+z6FH/Gfo1vTnGETKRoBxYwlOXDEWUf1a+rGb9YMktrmnDqMZGURoO/o0z/ADmRt/7Z/nLf8HXb2nUM/D6NiDofQmikVyL72mS0n6YFn5+U/wDwt3+C/wCN/mS9W6tjdLxm9E6I0UNpGyx9fFY/Orrd+dkv/wALb+Z/x65oAAQOAsvNmlmNnSA+WP8A3UnqvhPwmOOIy5RZOsYn9L+tL+p+7FQAAgaAJJJ1G7ikkkklKU6L7se6vIx3bLqjuY7z/dd/Ie32vQ06SiARR1B0e+ZbX1fpLMioQbG72t5LbGy11f8Anh9SyAZE+KN9Srt2Hk0H/BW7h8Htb/39r0suv0sq2vgBxI+DveP+qXO/HcAEseYDf9XL/p4/+7cfHH282XCNonih/dl/KCFJJJYbOo6Aro8UbcakeDGj8Aubd9E/BdQ0bWhvgIWz8Cj680u0YD/G4v8AvWnzx9MB4ldJJJbzRf/S9VVfqAnAyR402f8AUuVhRsrZbW6uwbmPBa5viCIcEQaIKDsXyf6m/U6/roZl5W6npbIBeNHXEfSroP5tTf8ADZH/AFqn9J6j6Oy611qjp9A6P0gNp9JvpvfWAG1N/wBFVH+G/wDPX/GqfXuu14NY6X0vbW+tore6sANpaBtbTS1vt9Xb/wBsLnaumdQsxRl041lmOSQHsG4mPpO2fzr2/wDCbVZy5ZZpcUtI/oQdD4Z8Nx4ojLmoWfQJ6e5LoZf9xjawAAgJJAgyByNCO4PmnTHcUkkkkpSSSSSlJJkpb4hJT031IPvzh5Un/wA/K/1dm3MDv32A/MEhUPqRBdnEGf5ofd6p/wC/LW6zW5zqXNaXaOBgE/u+CyvjUOLlpmrMZQl+PB/3bj5jXxCfiAP/ABqLlpKXp2fuP/zT/cjYeP62S2qxrgxwdJgiNNNVzUMU5zjADWZERfeTLKQAJOwFoA3c5rf3iB95XTrFd02+jJqI/SVeoz3gagSPptW0t34PgyYffGSJhK4jX+rxbfvfM0ubnGfAYmxqpJJJazUf/9P1VVs3JxKayzJyW4vqghr3PbW7j3Gtz/zmyrKq9R6bh9TxXYuZWLK3ag8Oa4fRsrd+ZY1A3Wm/ivx8HHHjJEb9Rj8304nBbgfUkPbV9qqsfY4AN+1Fxc5x77bfz3LpmtaxoYwBrWgBrQIAA4AC80630HK6Pbsu/S4tp205AGjv+Cub/g7v+hb/AIL8+uuzg/W3rGFhfZGFl23Sq67c5zGx/N6Ob6u3/Bue7/txVxzRBMcgqnYz/Dp58cMmHOc4P+dlpr+lH93+vB7jO6V03O92XQx7h/hPovAH/Cs22f8ASWFaz6h02Gp9tW8c7bbXgeW5j3MXJ5vUuo9QP67k2XtP+DJiv/tmvZV/0FWGggaBNlzkv0BXmzYPheSEanzOQf1MMjCMfrL/ALx7Zv8AzCPFtH9qx/8A396Kxn1GPFmH87R/3564VMh98ydh+LKfhn/lTn+s30FtX1L7OwD/ANcrP/fkVlH1SP0W4B/7aK85geCbYz90fcl98n2/FYfhRP8A4Jy/bb6a3E+rrvo04Z+Daj/BGb0/o5+hjY3yYz+5eV+lX+437gl6VX7jfuCP3yX7v/OWH4Of/FM/rG//AFI+uU4+PQCKKmVB2p2NDZ+O1EXl3QKGv67gNa0A+uHafyA6z/vi7D6xdezen5LcXGDAH1B5scC5wJc9vtE7PzFa5Uy5gkRFHxLi/GIY/hwEsmQ5BIcV8NS34Y/pSehTAgiRqDwV5zldS6hmSMnIfY08smGf9ts21/8ARV531n6i3FqxcbbjsqrbXuA3PO1oZO5/sbu/qK8fh+ShUgSd/wB2LhR+O4CZcUJRiB6es5/4Pyx/x3tb8ijHZ6l9jamD855DR/0kDB6ph9QdaMRxsFO0OfBAO6fo7o/dXntt1t7/AFL3uts/feS4/e5dN9Sfo5nxr/JYll5MY8UpmRlIV4R3Ry3xeXMc1DFGAhjlxXZ4p+mEpPTpJJKk7D//1PVUkkklPOO69iXZWX0rq9bDiG11TbSPZtBjbkD8za7/AA//AJ7/AJxc99YPq3d0k/aaCb+nOOlnLq5+i2/96v8A0eR/29/wscx+/NyX/v32n73uVzpXXL+nt+z2t+0YLtH0GCWg/S9Hd7dv/AP/AEf/ABazvdE7jk7+mfWP9796K34d8YycrkIl68Uj6o/y/wCm84mW91j6v0DHPVOiH18AybaGyX0x9LY36fpN/Pp/ncf/AIr+ZwQQRIMg6ghMlExNH6HofJ7Pl+YxcxjGTFLiiftj/VkpJJJNZVJJJJKUkkkkp2vqfSbfrBQ4cUsttP8Am+h/6PWj9cf+Va/Khv8A1dqf6g4hN2ZmkaNDaGHzP6a7/wBEIP1rs39Ze3/RsY38PU/9GLa+Dx9V9xKX/cvD/wDHPKCDH9048f19WX/unHSSSW48KpdR9Sf+1v8A1r/0YuXXUfUn/tb/ANa/9Gqvzn8xP/B/6UW/8I/3di/w/wD0nN6hJJJY71r/AP/V9VSSQsl/p49tn7jHO+4SkVF84Dt0u/eJd953JJq9K2/AfkTrHcZsYOfl9Pu9bFftcY3sOrHgfm2N/wC//TYjZ3TMTqzH53RmelltG/L6bpr+9ficNd7v+3f+ByP52ipMe+t7bK3Guxhlj2mHA/ySnxnQ4TrHt28YtzkPiGbk8gnjNx/Txn5Zhy/9xB0II5BSW9k10dah0MxusHQP+jTlfusf/oMz9x/+E/8APGG9lldjqrWOrtrO19bhDmn91wRI6jUd3uOR5/DzmLjxHUfPjPz4z/L9JikkkmttSlXXbdaymlhsutO2utvLnH80Kz03pWf1W014VW9rTD7ne2pn9ez97/g699i7zoX1cw+jtLwfXy3iH5DhBj/R1M93pV/9X/hHqXFhlM9o/vfwafOc/i5YEE8eX9HGP/Un7kU/QuljpXTKsQkOtEvue3h1jjufH8lv0Gf8GuM6zkfaOq5VoMg2FrSO4Z+ib/1C6zr3XKun0OpqcHZrxDGjXZP+Fs/75++uGXQ/DsJgDOqFcMPJ84/4wc57sxj4uKfEcuX++flH/SUkkktBwFLqPqTzm/8AWv8A0auXXT/UnnN/61/6NVfnP5if+D/0ot/4R/u7F/h/+k5vUpJJLHetf//W9VVPq7tnSsx3hRZ/1DlcWb9Y37OiZZ8WBv8AnOaz/vybkNQke0StyGoSPaJeFAgR4JJjZX+8PvCmxlln82x9n9Rrnf8AUhZLkMUlZb0zqb/o4d5+Nbm/9WGo7Pq/1t4kYjgP5T6x/wCjE4QmdoyPkFwhM7RkfIFzyARBEg8hHssx+oMbj59oryGDbjZ7tSP3cfN/OuxnfmXfzuN/xfqrouifVgVl1/VK2WP+jXjmHsA/0ln5r3u/N/c/6jdpxMWj+Yprq/qNDf8AqQrGLlpkWTw3+iR+bd5OPMYJxzY5+1MeF2P3ZxfNq+gdasyn4jcN/rVmHk6Vj+V9odFb2f1Pf/wa6Xpf1Fx64s6pZ9pf/oK5bUP679Lbv/Amf8EuqQsjGpya/SuBcw8tDnNn+tsc1WIctjBuVy/l+67fMfF+ayQrHw4tP0TwmR/2nr4P8BqZHU+kdLrFLnsqFYhmPUBI/kiqv6C5/qP1uyrwa8Fv2es6eo6DYR5fmVf+CLcP1Z6Gf+0oHwc8fkemP1X6Gf8AtOR8LLP/AEotDFPlYUTGcz4iPD/i8TznNYviWaxHJixRP7sp+4fPJwPCuc5zi5xLnOJLnEySTy5xKZdu76p9GPFb2/B7v+/EqDvqf0o8Oub8Hj/vzCrY5/D/AFh9HKl8E5vvCX+F/wCgvFpLsf8Amb0z/S3/AOcz/wBJKLvqXg/m5Fw+Ow/98aj9+w9z9i0/Bec/dj/jPILp/qTzm/8AWv8A0ciO+pVP5uW8fFgP8WrQ6J0P9km8+v6wv2fm7Y2b/wCU/wD0ij5nmcU8MoxlcjVCj+82Ph/w3msPNY8mSFQjxXLigfmhKP7zqpJJLNehf//X9VVXqWT0/FwrL+pOY3DZt9R1o3MEua2vc2Hf4QsVpZ31jw/t3Qc/FDdzrKLPTH8sNL6v/BWsRiAZAS+UkA+SJfKa10a7vrF9VsLGoyTlY9NGU17sd4EBwrOy0t2t/Mcrf7c6T+0h0r7Uz7edRj67voev/wCev0i8mqZ+1um1Y7Cf8ldNy8hw8/Xdd/56uqV+i5/Ucnr/AFatu4VdKDN37r300Ytjv8yjLV08lAXqRV9t+LhxNWPMk1URrX4D9Y9/V9cfqxdljDr6jU65ztjedhdwAy/b6D935m2z3ouR9Z+gYt+RjZGdVVdiNL763Ey0ANd4e536Rm1jPe9eW5tGI36mYdzWsGS7MyGWPEby0MPsd+dsb+hWyOnY3VP8YVmH1Ks21vYx91ZJbL24lDvcWFr/AOcSPKYhZuXDETJ24v1RGyhzEzQqNyMa7frHe6X9a+o5v1ws6Xuqd03Y6ylwY4PLPTquqcXuf/wv+iUfrJ9fMWnA9ToGXRkZNd7a7mua5w9MttPqV61eqz1K6/01TrK1zmRWyj609eqpGxlOBlspA7BmNUyto/qtasx1GEPqcy8NZ9t/aTq98D1PS9Dd6c/T9Hdsf+5vUkeXxGUJVpUBw9DxfpTWHPkEZC9fXr/d/dfXOkZNuZ0nCy7o9XIx6rbNogbnsa9+1uvt3OVBv1z+q78r7I3qNRtLtoOuwnjTI2+h/wCCIdF+Nj/Uem7Ka6zHZ0xhtY0lrnN9Bu6tj2w5jn/R3rzbq0W9AqyMfDxcDp7si1lFFb33ZJeGfpXXZF+5/wBnZDWbP0X+D/RfzSgw8vHJKV2BxcMaqmbJmlCMSKJriNvqmV9ZehYmVbh5ObXVkY7d9tbiQWtDRd4f6NyHl/Wz6u4VWPbk5rK25dbb6BDy91bxNdvpMY61jH/8IxcTk4GN1P8AxjnCzWm3Hu9M2Mkjdsw2WtlzS1/02J8HCwD9fM3DzKm/ZKKbK6qn6htdVNNdO31N383i/Q3f104ctioWZX7YzSArr0ij35kmhH5/bjf/AHTt/W/64ZOBgYGb0K2i+nMNo9RzTYDsDYDdr69rmv8AbY1buD9ZOi5uYen4+ZVbmsEurYTBLR+k9J/83bs/O9J9i8x6yOjt+rmL+xbMmzH+13l78sNFgs9DGnZ6Ta2+ns9P/ri03UV4X+MD0sCptDaqXOprrEAOODY72tH7z088tjOOtRKIySBqieCX+UW+/MT6GJMI1/fj+i9tb9cfqzTmHCt6hU29rtjudgdwWvv2+gza76e6z2I+T9ZOhYmXZhZObXVk0tL7KnEgtaGevJ0/0XvXlPTsO3I+rd7nWYONhDIra/IyRZ6/qbG7KqnUV3/oHsd+5/plo4vTsXqP1w6fgZZGTj2Y2N6rmFwbZ6eEy1rmvIru9Ox1bP8AR2IHk8QMvVKoRkZf4HD/AC4VDmchqox9RiB/hPoeH9ZuhZ2TXi4uYyzItbvZVDmuLdvrbtljW/4I+ojdM630rqwsPTclmSKdvqFk6bp2TI/O2rh/rVj0/V36y9Pz8Znp4pw30VtBJh1VNmGzn3e2u/E+l+4tz/Ftg/Zfq0y4/SzLX28a7W/q1f8A0aPU/wCuKHJgxxxe7EyqXDw3+96uP/oskMsjkMCBcb4q/d/ReqSSSVZnf//Q9VSSSSU4WD9Svq/gfaPs1L2jLofi2g2vdNVkeoxu53s+j9JH6T9WOjdIqyasOk+nmANyG2udaHNaHNDC20v9v6WxaySecuQ3c5G99ey0QgKqI08HmaP8Xf1Ypy25Iose1jg5tFljnVAgy3cx3usZ/ItfYxaVf1b6VX1p3XGsf9vfO5+9xbq0Un9Fu9P6DVqJInNkO85HTh3/AEVDHAbRA1v6uSz6r9GZ1W7q/pOdl5Ac23c9zmOD2trsaaXH0trmN/dWcz/Fz9VmiwehY4WEFs2vlgE/oqng7/T9357nrp0khmyjachoBv8Au7IOOB3iPsazenYY6aOllm7DFIxvTcSZqDfR2Od9P+bWAz/Fx9VhU+t1Nr97p3utfuAgt9JrmFv6P3LqEkI5ckb4ZGN6mikwiauINOTX9WOkV9Xb1prHnOaABYbHEaVfZNa92z+ZQOtfUzoXWsn7XlVvZkEBr7KXlheG6N9RvuY7a3279vqbFupJDLkBEhI2Bwg3+j+6owgQQYiib+rgX/Uf6uX4FHT3Y7m4+MXuYGWPa4usAFtltjXb7Xu2/nq0Pqz0kdZb1sMf9uZAD/Udt0r+y/zW7Z/MrVSS93J+/LqN/wB/5v8AGVwR/dHT/m7PM2/4uvqvZkm/0bGscdzsdljm1a/yB72M/kMfsWi36sdHZ1lvWmVObmsADS17gwAV/ZQ0UA+l/M+36K1UkTmyHecjpw7/AKJQMcBtEb3t1eK+vXSvrH1rKowcHBrfiUltjM0va0h7g+u1jw6zf6LPZY/ZS9711vTsJmBgY2DWdzMaplQdETsaGbo/lQrCSUsspQjCgIw7ftVHGBKU+slJJJKNe//ZOEJJTQQhAAAAAABVAAAAAQEAAAAPAEEAZABvAGIAZQAgAFAAaABvAHQAbwBzAGgAbwBwAAAAEwBBAGQAbwBiAGUAIABQAGgAbwB0AG8AcwBoAG8AcAAgAEMAUwAzAAAAAQA4QklNBAYAAAAAAAcACAAAAAEBAP/hGMpodHRwOi8vbnMuYWRvYmUuY29tL3hhcC8xLjAvADw/eHBhY2tldCBiZWdpbj0i77u/IiBpZD0iVzVNME1wQ2VoaUh6cmVTek5UY3prYzlkIj8+IDx4OnhtcG1ldGEgeG1sbnM6eD0iYWRvYmU6bnM6bWV0YS8iIHg6eG1wdGs9IkFkb2JlIFhNUCBDb3JlIDQuMS1jMDM2IDQ2LjI3NjcyMCwgTW9uIEZlYiAxOSAyMDA3IDIyOjEzOjQzICAgICAgICAiPiA8cmRmOlJERiB4bWxuczpyZGY9Imh0dHA6Ly93d3cudzMub3JnLzE5OTkvMDIvMjItcmRmLXN5bnRheC1ucyMiPiA8cmRmOkRlc2NyaXB0aW9uIHJkZjphYm91dD0iIiB4bWxuczpkYz0iaHR0cDovL3B1cmwub3JnL2RjL2VsZW1lbnRzLzEuMS8iIHhtbG5zOnhhcD0iaHR0cDovL25zLmFkb2JlLmNvbS94YXAvMS4wLyIgeG1sbnM6eGFwTU09Imh0dHA6Ly9ucy5hZG9iZS5jb20veGFwLzEuMC9tbS8iIHhtbG5zOnN0UmVmPSJodHRwOi8vbnMuYWRvYmUuY29tL3hhcC8xLjAvc1R5cGUvUmVzb3VyY2VSZWYjIiB4bWxuczp4YXBUUGc9Imh0dHA6Ly9ucy5hZG9iZS5jb20veGFwLzEuMC90L3BnLyIgeG1sbnM6c3REaW09Imh0dHA6Ly9ucy5hZG9iZS5jb20veGFwLzEuMC9zVHlwZS9EaW1lbnNpb25zIyIgeG1sbnM6eGFwRz0iaHR0cDovL25zLmFkb2JlLmNvbS94YXAvMS4wL2cvIiB4bWxuczpwaG90b3Nob3A9Imh0dHA6Ly9ucy5hZG9iZS5jb20vcGhvdG9zaG9wLzEuMC8iIHhtbG5zOnRpZmY9Imh0dHA6Ly9ucy5hZG9iZS5jb20vdGlmZi8xLjAvIiB4bWxuczpleGlmPSJodHRwOi8vbnMuYWRvYmUuY29tL2V4aWYvMS4wLyIgZGM6Zm9ybWF0PSJpbWFnZS9qcGVnIiB4YXA6Q3JlYXRvclRvb2w9IkFkb2JlIFBob3Rvc2hvcCBDUzMgTWFjaW50b3NoIiB4YXA6Q3JlYXRlRGF0ZT0iMjAwOS0wMS0yMlQxNDoxMTozM1oiIHhhcDpNb2RpZnlEYXRlPSIyMDA5LTAxLTIyVDE0OjExOjMzWiIgeGFwOk1ldGFkYXRhRGF0ZT0iMjAwOS0wMS0yMlQxNDoxMTozM1oiIHhhcE1NOkRvY3VtZW50SUQ9InV1aWQ6Qzg0MTFDQ0RFQTIwMTFEREE1RDRCRjdGMjNBMTZEQjEiIHhhcE1NOkluc3RhbmNlSUQ9InV1aWQ6Qzg0MTFDQ0VFQTIwMTFEREE1RDRCRjdGMjNBMTZEQjEiIHhhcFRQZzpOUGFnZXM9IjEiIHhhcFRQZzpIYXNWaXNpYmxlVHJhbnNwYXJlbmN5PSJGYWxzZSIgeGFwVFBnOkhhc1Zpc2libGVPdmVycHJpbnQ9IkZhbHNlIiBwaG90b3Nob3A6Q29sb3JNb2RlPSIzIiBwaG90b3Nob3A6SUNDUHJvZmlsZT0ic1JHQiBJRUM2MTk2Ni0yLjEiIHBob3Rvc2hvcDpIaXN0b3J5PSIiIHRpZmY6T3JpZW50YXRpb249IjEiIHRpZmY6WFJlc29sdXRpb249IjIwMDAwMDAvMTAwMDAiIHRpZmY6WVJlc29sdXRpb249IjIwMDAwMDAvMTAwMDAiIHRpZmY6UmVzb2x1dGlvblVuaXQ9IjIiIHRpZmY6TmF0aXZlRGlnZXN0PSIyNTYsMjU3LDI1OCwyNTksMjYyLDI3NCwyNzcsMjg0LDUzMCw1MzEsMjgyLDI4MywyOTYsMzAxLDMxOCwzMTksNTI5LDUzMiwzMDYsMjcwLDI3MSwyNzIsMzA1LDMxNSwzMzQzMjtEN0FFQzhCNEUyRTlGNDIxRUM4MTUxODQ3NDk0QTEzNiIgZXhpZjpQaXhlbFhEaW1lbnNpb249Ijk3NyIgZXhpZjpQaXhlbFlEaW1lbnNpb249IjEwMTQiIGV4aWY6Q29sb3JTcGFjZT0iMSIgZXhpZjpOYXRpdmVEaWdlc3Q9IjM2ODY0LDQwOTYwLDQwOTYxLDM3MTIxLDM3MTIyLDQwOTYyLDQwOTYzLDM3NTEwLDQwOTY0LDM2ODY3LDM2ODY4LDMzNDM0LDMzNDM3LDM0ODUwLDM0ODUyLDM0ODU1LDM0ODU2LDM3Mzc3LDM3Mzc4LDM3Mzc5LDM3MzgwLDM3MzgxLDM3MzgyLDM3MzgzLDM3Mzg0LDM3Mzg1LDM3Mzg2LDM3Mzk2LDQxNDgzLDQxNDg0LDQxNDg2LDQxNDg3LDQxNDg4LDQxNDkyLDQxNDkzLDQxNDk1LDQxNzI4LDQxNzI5LDQxNzMwLDQxOTg1LDQxOTg2LDQxOTg3LDQxOTg4LDQxOTg5LDQxOTkwLDQxOTkxLDQxOTkyLDQxOTkzLDQxOTk0LDQxOTk1LDQxOTk2LDQyMDE2LDAsMiw0LDUsNiw3LDgsOSwxMCwxMSwxMiwxMywxNCwxNSwxNiwxNywxOCwyMCwyMiwyMywyNCwyNSwyNiwyNywyOCwzMDtCMkE5MTM0MjhEOUJGQ0JCMzJBOTRDODRENzM1MzRCMiI+IDx4YXBNTTpEZXJpdmVkRnJvbSBzdFJlZjppbnN0YW5jZUlEPSJ1dWlkOkQ1Qzg4MDlFRUExRTExREQ5MjREOEQ5NkE2OEJCQUIwIiBzdFJlZjpkb2N1bWVudElEPSJ1dWlkOkM5NThGQUMzRTlGRTExREQ5MjREOEQ5NkE2OEJCQUIwIi8+IDx4YXBUUGc6TWF4UGFnZVNpemUgc3REaW06dz0iMjk3LjAwMDAwMiIgc3REaW06aD0iMjA5Ljk5OTk5NCIgc3REaW06dW5pdD0iTWlsbGltZXRlcnMiLz4gPHhhcFRQZzpQbGF0ZU5hbWVzPiA8cmRmOlNlcT4gPHJkZjpsaT5QQU5UT05FIFJlZCAwMzIgQzwvcmRmOmxpPiA8cmRmOmxpPlBBTlRPTkUgMjI1IEM8L3JkZjpsaT4gPHJkZjpsaT5QQU5UT05FIFJlZmxleCBCbHVlIEM8L3JkZjpsaT4gPHJkZjpsaT5QQU5UT05FIDEyMyBDPC9yZGY6bGk+IDxyZGY6bGk+UEFOVE9ORSAzMDYgQzwvcmRmOmxpPiA8cmRmOmxpPlBBTlRPTkUgMzYxIEM8L3JkZjpsaT4gPC9yZGY6U2VxPiA8L3hhcFRQZzpQbGF0ZU5hbWVzPiA8eGFwVFBnOlN3YXRjaEdyb3Vwcz4gPHJkZjpTZXE+IDxyZGY6bGk+IDxyZGY6RGVzY3JpcHRpb24geGFwRzpncm91cE5hbWU9IkRlZmF1bHQgU3dhdGNoIEdyb3VwIiB4YXBHOmdyb3VwVHlwZT0iMCI+IDx4YXBHOkNvbG9yYW50cz4gPHJkZjpTZXE+IDxyZGY6bGkgeGFwRzpzd2F0Y2hOYW1lPSJXaGl0ZSIgeGFwRzptb2RlPSJDTVlLIiB4YXBHOnR5cGU9IlBST0NFU1MiIHhhcEc6Y3lhbj0iMC4wMDAwMDAiIHhhcEc6bWFnZW50YT0iMC4wMDAwMDAiIHhhcEc6eWVsbG93PSIwLjAwMDAwMCIgeGFwRzpibGFjaz0iMC4wMDAwMDAiLz4gPHJkZjpsaSB4YXBHOnN3YXRjaE5hbWU9IkJsYWNrIiB4YXBHOm1vZGU9IkNNWUsiIHhhcEc6dHlwZT0iUFJPQ0VTUyIgeGFwRzpjeWFuPSIwLjAwMDAwMCIgeGFwRzptYWdlbnRhPSIwLjAwMDAwMCIgeGFwRzp5ZWxsb3c9IjAuMDAwMDAwIiB4YXBHOmJsYWNrPSIxMDAuMDAwMDAwIi8+IDxyZGY6bGkgeGFwRzpzd2F0Y2hOYW1lPSJQQU5UT05FIFJlZmxleCBCbHVlIEMiIHhhcEc6dHlwZT0iU1BPVCIgeGFwRzp0aW50PSIxMDAuMDAwMDAwIiB4YXBHOm1vZGU9IkNNWUsiIHhhcEc6Y3lhbj0iMTAwLjAwMDAwMCIgeGFwRzptYWdlbnRhPSI3Mi45OTk5OTIiIHhhcEc6eWVsbG93PSIwLjAwMDAwMCIgeGFwRzpibGFjaz0iMi4wMDAwMDAiLz4gPHJkZjpsaSB4YXBHOnN3YXRjaE5hbWU9IlBBTlRPTkUgUmVkIDAzMiBDIiB4YXBHOnR5cGU9IlNQT1QiIHhhcEc6dGludD0iMTAwLjAwMDAwMCIgeGFwRzptb2RlPSJDTVlLIiB4YXBHOmN5YW49IjAuMDAwMDAwIiB4YXBHOm1hZ2VudGE9IjkwLjAwMDAwMCIgeGFwRzp5ZWxsb3c9Ijg1Ljk5OTk5MiIgeGFwRzpibGFjaz0iMC4wMDAwMDAiLz4gPHJkZjpsaSB4YXBHOnN3YXRjaE5hbWU9IlBBTlRPTkUgMTIzIEMiIHhhcEc6dHlwZT0iU1BPVCIgeGFwRzp0aW50PSIxMDAuMDAwMDAwIiB4YXBHOm1vZGU9IkNNWUsiIHhhcEc6Y3lhbj0iMC4wMDAwMDAiIHhhcEc6bWFnZW50YT0iMjQuMDAwMDAwIiB4YXBHOnllbGxvdz0iOTQuMDAwMDAwIiB4YXBHOmJsYWNrPSIwLjAwMDAwMCIvPiA8cmRmOmxpIHhhcEc6c3dhdGNoTmFtZT0iUEFOVE9ORSAzMDYgQyIgeGFwRzp0eXBlPSJTUE9UIiB4YXBHOnRpbnQ9IjEwMC4wMDAwMDAiIHhhcEc6bW9kZT0iQ01ZSyIgeGFwRzpjeWFuPSI3NS4wMDAwMDAiIHhhcEc6bWFnZW50YT0iMC4wMDAwMDAiIHhhcEc6eWVsbG93PSI3LjAwMDAwMCIgeGFwRzpibGFjaz0iMC4wMDAwMDAiLz4gPHJkZjpsaSB4YXBHOnN3YXRjaE5hbWU9IlBBTlRPTkUgMjI1IEMiIHhhcEc6dHlwZT0iU1BPVCIgeGFwRzp0aW50PSIxMDAuMDAwMDAwIiB4YXBHOm1vZGU9IkNNWUsiIHhhcEc6Y3lhbj0iMS4wMDAwMDAiIHhhcEc6bWFnZW50YT0iODMuMDAwMDAwIiB4YXBHOnllbGxvdz0iMC4wMDAwMDAiIHhhcEc6YmxhY2s9IjAuMDAwMDAwIi8+IDxyZGY6bGkgeGFwRzpzd2F0Y2hOYW1lPSJQQU5UT05FIDM2MSBDIiB4YXBHOnR5cGU9IlNQT1QiIHhhcEc6dGludD0iMTAwLjAwMDAwMCIgeGFwRzptb2RlPSJDTVlLIiB4YXBHOmN5YW49IjY5LjAwMDAwMCIgeGFwRzptYWdlbnRhPSIwLjAwMDAwMCIgeGFwRzp5ZWxsb3c9IjEwMC4wMDAwMDAiIHhhcEc6YmxhY2s9IjAuMDAwMDAwIi8+IDwvcmRmOlNlcT4gPC94YXBHOkNvbG9yYW50cz4gPC9yZGY6RGVzY3JpcHRpb24+IDwvcmRmOmxpPiA8L3JkZjpTZXE+IDwveGFwVFBnOlN3YXRjaEdyb3Vwcz4gPC9yZGY6RGVzY3JpcHRpb24+IDwvcmRmOlJERj4gPC94OnhtcG1ldGE+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PD94cGFja2V0IGVuZD0idyI/Pv/iDFhJQ0NfUFJPRklMRQABAQAADEhMaW5vAhAAAG1udHJSR0IgWFlaIAfOAAIACQAGADEAAGFjc3BNU0ZUAAAAAElFQyBzUkdCAAAAAAAAAAAAAAABAAD21gABAAAAANMtSFAgIAAAAAAAAAAAAAAAAAAAAAAAAAAAAAAAAAAAAAAAAAAAAAAAAAAAAAAAAAAAAAAAEWNwcnQAAAFQAAAAM2Rlc2MAAAGEAAAAbHd0cHQAAAHwAAAAFGJrcHQAAAIEAAAAFHJYWVoAAAIYAAAAFGdYWVoAAAIsAAAAFGJYWVoAAAJAAAAAFGRtbmQAAAJUAAAAcGRtZGQAAALEAAAAiHZ1ZWQAAANMAAAAhnZpZXcAAAPUAAAAJGx1bWkAAAP4AAAAFG1lYXMAAAQMAAAAJHRlY2gAAAQwAAAADHJUUkMAAAQ8AAAIDGdUUkMAAAQ8AAAIDGJUUkMAAAQ8AAAIDHRleHQAAAAAQ29weXJpZ2h0IChjKSAxOTk4IEhld2xldHQtUGFja2FyZCBDb21wYW55AABkZXNjAAAAAAAAABJzUkdCIElFQzYxOTY2LTIuMQAAAAAAAAAAAAAAEnNSR0IgSUVDNjE5NjYtMi4xAAAAAAAAAAAAAAAAAAAAAAAAAAAAAAAAAAAAAAAAAAAAAAAAAAAAAAAAAAAAAAAAAABYWVogAAAAAAAA81EAAQAAAAEWzFhZWiAAAAAAAAAAAAAAAAAAAAAAWFlaIAAAAAAAAG+iAAA49QAAA5BYWVogAAAAAAAAYpkAALeFAAAY2lhZWiAAAAAAAAAkoAAAD4QAALbPZGVzYwAAAAAAAAAWSUVDIGh0dHA6Ly93d3cuaWVjLmNoAAAAAAAAAAAAAAAWSUVDIGh0dHA6Ly93d3cuaWVjLmNoAAAAAAAAAAAAAAAAAAAAAAAAAAAAAAAAAAAAAAAAAAAAAAAAAAAAAAAAAAAAAGRlc2MAAAAAAAAALklFQyA2MTk2Ni0yLjEgRGVmYXVsdCBSR0IgY29sb3VyIHNwYWNlIC0gc1JHQgAAAAAAAAAAAAAALklFQyA2MTk2Ni0yLjEgRGVmYXVsdCBSR0IgY29sb3VyIHNwYWNlIC0gc1JHQgAAAAAAAAAAAAAAAAAAAAAAAAAAAABkZXNjAAAAAAAAACxSZWZlcmVuY2UgVmlld2luZyBDb25kaXRpb24gaW4gSUVDNjE5NjYtMi4xAAAAAAAAAAAAAAAsUmVmZXJlbmNlIFZpZXdpbmcgQ29uZGl0aW9uIGluIElFQzYxOTY2LTIuMQAAAAAAAAAAAAAAAAAAAAAAAAAAAAAAAAAAdmlldwAAAAAAE6T+ABRfLgAQzxQAA+3MAAQTCwADXJ4AAAABWFlaIAAAAAAATAlWAFAAAABXH+dtZWFzAAAAAAAAAAEAAAAAAAAAAAAAAAAAAAAAAAACjwAAAAJzaWcgAAAAAENSVCBjdXJ2AAAAAAAABAAAAAAFAAoADwAUABkAHgAjACgALQAyADcAOwBAAEUASgBPAFQAWQBeAGMAaABtAHIAdwB8AIEAhgCLAJAAlQCaAJ8ApACpAK4AsgC3ALwAwQDGAMsA0ADVANsA4ADlAOsA8AD2APsBAQEHAQ0BEwEZAR8BJQErATIBOAE+AUUBTAFSAVkBYAFnAW4BdQF8AYMBiwGSAZoBoQGpAbEBuQHBAckB0QHZAeEB6QHyAfoCAwIMAhQCHQImAi8COAJBAksCVAJdAmcCcQJ6AoQCjgKYAqICrAK2AsECywLVAuAC6wL1AwADCwMWAyEDLQM4A0MDTwNaA2YDcgN+A4oDlgOiA64DugPHA9MD4APsA/kEBgQTBCAELQQ7BEgEVQRjBHEEfgSMBJoEqAS2BMQE0wThBPAE/gUNBRwFKwU6BUkFWAVnBXcFhgWWBaYFtQXFBdUF5QX2BgYGFgYnBjcGSAZZBmoGewaMBp0GrwbABtEG4wb1BwcHGQcrBz0HTwdhB3QHhgeZB6wHvwfSB+UH+AgLCB8IMghGCFoIbgiCCJYIqgi+CNII5wj7CRAJJQk6CU8JZAl5CY8JpAm6Cc8J5Qn7ChEKJwo9ClQKagqBCpgKrgrFCtwK8wsLCyILOQtRC2kLgAuYC7ALyAvhC/kMEgwqDEMMXAx1DI4MpwzADNkM8w0NDSYNQA1aDXQNjg2pDcMN3g34DhMOLg5JDmQOfw6bDrYO0g7uDwkPJQ9BD14Peg+WD7MPzw/sEAkQJhBDEGEQfhCbELkQ1xD1ERMRMRFPEW0RjBGqEckR6BIHEiYSRRJkEoQSoxLDEuMTAxMjE0MTYxODE6QTxRPlFAYUJxRJFGoUixStFM4U8BUSFTQVVhV4FZsVvRXgFgMWJhZJFmwWjxayFtYW+hcdF0EXZReJF64X0hf3GBsYQBhlGIoYrxjVGPoZIBlFGWsZkRm3Gd0aBBoqGlEadxqeGsUa7BsUGzsbYxuKG7Ib2hwCHCocUhx7HKMczBz1HR4dRx1wHZkdwx3sHhYeQB5qHpQevh7pHxMfPh9pH5Qfvx/qIBUgQSBsIJggxCDwIRwhSCF1IaEhziH7IiciVSKCIq8i3SMKIzgjZiOUI8Ij8CQfJE0kfCSrJNolCSU4JWgllyXHJfcmJyZXJocmtyboJxgnSSd6J6sn3CgNKD8ocSiiKNQpBik4KWspnSnQKgIqNSpoKpsqzysCKzYraSudK9EsBSw5LG4soizXLQwtQS12Last4S4WLkwugi63Lu4vJC9aL5Evxy/+MDUwbDCkMNsxEjFKMYIxujHyMioyYzKbMtQzDTNGM38zuDPxNCs0ZTSeNNg1EzVNNYc1wjX9Njc2cjauNuk3JDdgN5w31zgUOFA4jDjIOQU5Qjl/Obw5+To2OnQ6sjrvOy07azuqO+g8JzxlPKQ84z0iPWE9oT3gPiA+YD6gPuA/IT9hP6I/4kAjQGRApkDnQSlBakGsQe5CMEJyQrVC90M6Q31DwEQDREdEikTORRJFVUWaRd5GIkZnRqtG8Ec1R3tHwEgFSEtIkUjXSR1JY0mpSfBKN0p9SsRLDEtTS5pL4kwqTHJMuk0CTUpNk03cTiVObk63TwBPSU+TT91QJ1BxULtRBlFQUZtR5lIxUnxSx1MTU19TqlP2VEJUj1TbVShVdVXCVg9WXFapVvdXRFeSV+BYL1h9WMtZGllpWbhaB1pWWqZa9VtFW5Vb5Vw1XIZc1l0nXXhdyV4aXmxevV8PX2Ffs2AFYFdgqmD8YU9homH1YklinGLwY0Njl2PrZEBklGTpZT1lkmXnZj1mkmboZz1nk2fpaD9olmjsaUNpmmnxakhqn2r3a09rp2v/bFdsr20IbWBtuW4SbmtuxG8eb3hv0XArcIZw4HE6cZVx8HJLcqZzAXNdc7h0FHRwdMx1KHWFdeF2Pnabdvh3VnezeBF4bnjMeSp5iXnnekZ6pXsEe2N7wnwhfIF84X1BfaF+AX5ifsJ/I3+Ef+WAR4CogQqBa4HNgjCCkoL0g1eDuoQdhICE44VHhauGDoZyhteHO4efiASIaYjOiTOJmYn+imSKyoswi5aL/IxjjMqNMY2Yjf+OZo7OjzaPnpAGkG6Q1pE/kaiSEZJ6kuOTTZO2lCCUipT0lV+VyZY0lp+XCpd1l+CYTJi4mSSZkJn8mmia1ZtCm6+cHJyJnPedZJ3SnkCerp8dn4uf+qBpoNihR6G2oiailqMGo3aj5qRWpMelOKWpphqmi6b9p26n4KhSqMSpN6mpqhyqj6sCq3Wr6axcrNCtRK24ri2uoa8Wr4uwALB1sOqxYLHWskuywrM4s660JbSctRO1irYBtnm28Ldot+C4WbjRuUq5wro7urW7LrunvCG8m70VvY++Cr6Evv+/er/1wHDA7MFnwePCX8Lbw1jD1MRRxM7FS8XIxkbGw8dBx7/IPci8yTrJuco4yrfLNsu2zDXMtc01zbXONs62zzfPuNA50LrRPNG+0j/SwdNE08bUSdTL1U7V0dZV1tjXXNfg2GTY6Nls2fHadtr724DcBdyK3RDdlt4c3qLfKd+v4DbgveFE4cziU+Lb42Pj6+Rz5PzlhOYN5pbnH+ep6DLovOlG6dDqW+rl63Dr++yG7RHtnO4o7rTvQO/M8Fjw5fFy8f/yjPMZ86f0NPTC9VD13vZt9vv3ivgZ+Kj5OPnH+lf65/t3/Af8mP0p/br+S/7c/23////uAA5BZG9iZQBkQAAAAAH/2wCEAAEBAQEBAQEBAQEBAQEBAQEBAQEBAQEBAQEBAQEBAQEBAQEBAQEBAQEBAQECAgICAgICAgICAgMDAwMDAwMDAwMBAQEBAQEBAQEBAQICAQICAwMDAwMDAwMDAwMDAwMDAwMDAwMDAwMDAwMDAwMDAwMDAwMDAwMDAwMDAwMDAwMDA//AABEIA/YD0QMBEQACEQEDEQH/3QAEAHv/xAGiAAAABgIDAQAAAAAAAAAAAAAHCAYFBAkDCgIBAAsBAAAGAwEBAQAAAAAAAAAAAAYFBAMHAggBCQAKCxAAAgEDBAEDAwIDAwMCBgl1AQIDBBEFEgYhBxMiAAgxFEEyIxUJUUIWYSQzF1JxgRhikSVDobHwJjRyChnB0TUn4VM2gvGSokRUc0VGN0djKFVWVxqywtLi8mSDdJOEZaOzw9PjKThm83UqOTpISUpYWVpnaGlqdnd4eXqFhoeIiYqUlZaXmJmapKWmp6ipqrS1tre4ubrExcbHyMnK1NXW19jZ2uTl5ufo6er09fb3+Pn6EQACAQMCBAQDBQQEBAYGBW0BAgMRBCESBTEGACITQVEHMmEUcQhCgSORFVKhYhYzCbEkwdFDcvAX4YI0JZJTGGNE8aKyJjUZVDZFZCcKc4OTRnTC0uLyVWV1VjeEhaOzw9Pj8ykalKS0xNTk9JWltcXV5fUoR1dmOHaGlqa2xtbm9md3h5ent8fX5/dIWGh4iJiouMjY6Pg5SVlpeYmZqbnJ2en5KjpKWmp6ipqqusra6vr/2gAMAwEAAhEDEQA/A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R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P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U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b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hkqKeGSCKWeGKWqkeKliklRJKmVIZKh44EZg00iQQu5CgkIpP0BPv1Dnq6xSOsjpGxRBViASFBIAJPkCSBU+ZA4nrN791T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//X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V9zdzbB6F2DmOxuxswmKwWKTxwQR6JcpnMpKkjUWCwVE0kbV+Wr2jIRAQqKrSSMkSO6v21tNdzJBAtXP8vmfQDoZch8h8y+5HMtjytytYmbcZjUk1EcUYI1zTPQ6I0rk5JJCqGdlU6qvyJ+ZHbffnbNB2Wc5ldmU+0K9p+scFt/K1VIux4UmV4qylraZqeSo3FWCJGrK6yvMwCKEhSOJJEsdqtrO2aAoHZx3kjj8vs9B+fHrsp7XexHJPttyVc8p/u6G/lvo6X800at9WSKFGRtQWBakRxZCjuJaRmc3IfCD+ZPhO3jiure86zG7Z7Rkanx+A3Uwgxu3N/TlBHFT1I/ao8DuyqlAVYBopa2VgsAjkZICF922J7TVcWoLW3mOJX/OPn5efr1gj94T7qO4cjfW84+3kEt3yeAzzW+XnsxWpYcWmtlGS+ZIlBMupQZOrbvYc6wn6BrsLtqs63M1Vmdg7kyGBRgItwYKagyFAFNh/uRR5aaoxTamAHlXxsxsrsfeNvvF94PcPZT6nceZPaTfb3lNT27hYG3uIFH/AC8q0kUtqa0FZU8JiaJKxx1JHKHt/bc5iKDbebLKHdSM284kjev/AAsgMso4ntOoDLKOgxh+Y3WjiITYLe8LsVEhGOwcsMRJAY613EssiJe9xHqI+g9wJbf3lXsbKYFueVeaYnYgMfprFkSpoTUbjrZRxNI9RAwpOOhxJ93LnVdZj3Xa2UcP1JwT+X09AT/pqfPp2h+W3U0pIf8AvPT2AIM2GiYNc2sv29fObj/EAexLbf3h/wB3admEtxvUIA4vZVB+Q8OVz+0Dovk+77z+gBX6F/smOP8Aeo16coflR05Kis+ZytOSSCk2BybMvNrsYIJ0sRzwSbezq3+/192iZFeTmy9iYn4X2+7JHzOiJx88En88dIpPYf3GRiF22Bx6ieKh/wB6ZT+0dPMPyS6UnfQm94lNibzYLc9OnFuPJUYWKPVz9L3PsS2n32vuv3sphh904lelf1LLc4loP6Utki1zwrU5oMHotk9l/cyJdTcsMR8p7Zj+xZifzp05Q9+9PTqXTfmIUBtNpkr6dr2B4Soo4nK8/W1v9sfZ9b/e2+7fdIZI/dzagoNO8yxny8pIlJGeIFK4rUHpFJ7Te4sTBW5UuCaeRjYftVyPy6doe4+qp2RE7C2kpk/SZs3Q06ji/reoliSPj/VEc8fX2f2/3kvYC5eOOP3k5bDNw139vGOFcl3UL/tiM449IJPbjn2JWZuUNwIHpC7H8goJP5V6d4Ox+vKkMabfuzKgJYOYN0YOUKTewbx1zab24v7EVl7z+z24iRtv91+Wp1Smox7nZPSvCumc0rTFei+XkznCCgm5U3JCeGq1nFf2p05w7s2rUeP7fcu35/KVWLw5nHS+QsdKiPRUtrLHgWvc+xBb898kXgiNpzltUokIC6Lu3bUTgadMhrU4FK16Qycv79Dr8XZLtdPGsMgpTjWq46doK6iqmKU1ZS1DqupkgqIpmVbgaisbsQtza/s9tty269do7O/hlkAqQjqxA4VIUnHz6L5bW5gUNPbyIpNKspAr+Y6le1vTH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Y9w9vbH6M6+z3ZPYOUXGbfwUGrxoYnyOXyMoYUGDwtJJLD9/mMlKuiGIMAAGd2SNHdX7a3lupkghWsjH9nzPyHn0LuRuSOYfcTmbbeVOWbMzbnctxNdEaD45ZWAOiKMZZqeiqCzKp1OPlR8qd/fKjf0m59zSvitsYuSoptkbIpqh5MXtjFyuLuzWjXIZ2vWNGrKxkDSuAqBIUijSRtt22HbodCZlPxN6/5gPIddpfZv2b5b9nOWl2jaUE27zBWu7tlAknkA4eeiFKkRRAkKCWYs7OzFe/33/GvZl1L/AFyGpWDKSrAgqwJDBr3BBBuCP6+/U+XWiAQQw7T1dT8G/wCZnWbV/g3UfyNys+R2uq0+M2t2jWPLU5PbqhhDS43eb6ZKjKYRVZVTIkmoo1UCbyxHyQBLdtgD67mwXv4lPX5r8/l5+Xp1gH94f7pMG8/X87+1dmsW7ktJcbeoCxzebSWowI5fMwfBKT+nocaJNgClqqDLUFPW0VRSZLGZKkhqqSrpZoaygyFBWQrLBUU88TSU9VSVVPIGR1LI6MCCQfYLliSRJIZowyMCrKwqCDggg8QeBB65oyxXNlcyQTxvDeQuVZWBV0dTQgg0ZWVhQg0IIoc9Fg7N+LG0t2fcZTZzQbQzz65DSxRH+7ldKQLLNQwqWxZYi2umXQtyTC5N/eA3vr9wb269xBe797cmLlvm9qt4aJ/uunc0xJboK2xNKeJbAIKszW8rGvU5cke+/MGweDY8xh9x2oUGon/GEHyc4l+yQ6jgCRR0QHevXu7uvsj/AA7dWHqMe7lvtasAT46vRSR5KGvi1U84tyVuJEuNaqePfH73S9mfcf2b3k7Nz/y3NaMxPhTj9S2uAK90FwtY3wKlKiVAR4kaE06y15Z5v5e5vs/rNh3FJlHxJ8MkZ9HjPcvyNNJ/CSOkZ/vvp/vHuLvt6EvXXv1fl1vr3v3Wuu/+Kf8AEe/de669+691737r3Xv999ffuvdS4q+ugQRwVtXDGCSscVRNGgJJJIVHABJPP9fZpa75vdjCttZbxdQ24rRUlkVRU1NArACpyccek8lpaysXlto2f1Kgn9pHTtFu3dcD+SDc+4YZLEeSLNZKN7H6jUlSrAH2IoPcv3HtZBLbe4G+Ry0pqW+ulNDxFRKDTpBJy/sEq6Jdjs2T0MMZH7CvTrB2V2NSoY6bf+9adCxcpBurOwoXIUFisdeqliqgX/w9ndt74+9dnGYrP3g5piiJqQm636iuBWi3AFaACvyA8ukEvJfJs7B5uUtsdqUq1rATT0ynDp2h7m7WgKFOwd1t4xZfNmKuoBFtPrFQ8okNvywJvz9fYntvvQfeFtDEYveHfiUFBrunkrincJNWo/NqknJNc9F8nttyDKGDco2Ar6Qov7NIFPyp6dOcPfncNPq8e/Mw2u1/OlDU203tp+4pJdH15ta/5+g9nlt98H7ylrr8L3a3A6qfGltJwrw8SBqcc0pXFa0HSKX2m9upaa+VLYU/hLr+3S4r+fTtD8lu64FjQb1aRI7embAbYlLgG+mSV8KZ2DfQnVe359n1t9+P70Vt4Kj3OLxoRh9v2ttQBrRmNlrIPAnUGpwI6L5PZT2ylLseWQGPpPcin2ATaR+yny6d4flR3HESXzOLqARYLNgcYqg3/UPt4IG1fjkkf4exNbf3gf3koWZpd+22YEcHsIAB8x4YQ/LJI+Vei+T2H9uHAC7bOh+U8n/PzN04xfLbtmNNL/3Zna5Pklw0oex/FoK+GOw/4Lf2cwf3i33hIYwkkWwStX4ms5Af+MXKLj/S1+fSKT7vvt+7VX65B6CYU/40hP8APp6i+ZHZCuDPt/ZEkdjdYqHPQuTbi0j7inUAH/aTf2JLX+8v96kmVr3k3laS3zVUgv424YozbhKBnj2Go9OPRbJ93DkwqRFu+6B/UvAR+wW6/wCHpzh+Zu8Ap8+0Ntytfgw1GUgULYcFXqKgk3/Nx/rexBb/AN5v7gojC79tNmd64KTXKCnoQxkqfnUfZ0ik+7Zy6SPC5ivVX5rE3+BV/wAHTrB808opj+46/oJQAvlEG4KiAyG3qMRkxVT4gx+lw9v8fZ7b/wB5/vSGH6v2dtXApr0bjIlcZ01s5NNTwrroMZ49IJfu02BD+DzbMp8tVurU+2kq1/Klfl07wfNalbX9z1zURW06PBuqOo1fq1avJt+m0WsLW1Xv+PyI7L+9B22TxP3j7MTxUpp8PdElrxrq1WEOmmKU1Vqa0pkul+7PONPg85I3rqtSv7KXDV/l+fTnF80NuEJ59kZuMm3kEWToZgg1WJQvDTmQhf6heeP8fZ/b/wB5xyGyxm79sd3Rie7RPbuAK/hJ8PVjOQucV8+kMn3a95BbwuZ7Vh5Vjda/bQtT+f8Ak6doPmV1+zkVO2t4xR6TpaCDCVDl7iylJMzSqq2vzqJvbjm4P7b+8w9nGkIvOSeZo46YKR2MhrjFGvoxSlc6j5CmahBL92/m4KDDvW3M9fxNMop9ohbPyp+fTrF8v+rJE1vQbxgNyPHLicYzi30JMGbmjsf+DX9iG1/vHfu/3EIkm2/mOByT2PZ25b7axXkiUPl3V9QOkEn3d+e0bSt1trj1EslP+NQKf5dO0Xyu6gkZVfIZunBBJeXB1TKthezCBp3uTxwD7ENv/eBfdtmkVJN+3KJSPiawnIHyOgOflgEV+Wei+T2D9xEUlbS1c+gnWv8AxrSP59OlP8nulZgxk3XUUpUgBZ9u7kYvf8r9riqkWH+JB9ndt9+37r86sZfcSWAg8H27cyT8x4dnIP2kHpDL7He5cZUJsCSV/huLfH+9Sr/KvTtF8humZvHo31QL5QpXy0Gap7awCPJ58ZH4SAedem35t7E1t98X7tN2IDF7sWI8QAjXFdx01ZGrxLddB9Q+kqcNQjovk9n/AHIj16uVpTprWkkLcPTTIa/Kla+XTpD3f1JUahHv/bi6bX81b9sOb20moSIOePxe3s9tvvRfd5ui4i94diFP47lY/wBniaa/lWnn0hl9sPcGKmvlK8Nf4U1f8dJp+fTrB2t1hUIjxdibJ/cOlEk3RhYZSdRQAwzVscyksOLqLjkcH2e233gPYm8WJoPeblYlzQA7rZI5NaU0POrgk8AVzgioI6QS8hc8QsyvyfueOJFrMw4V+IIR9ucefTxDvfZlQxSDd22J3C6isOfxUjBQQCxVKtiFBYC/+PsT2/uV7c3jmK05/wBklkAqQl9asaYFaLKTSpGfmOi6TljmWFQ0vL18q1pUwSgV/NOnGHPYOoTXT5rEzpcrrhyNHKmoWuupJmFxf6ezq35n5au4/FteYbGWKtKpPEwr6VDkV6RSbVukLaZdtuFanAxuD/MdOoIIBBBBAIINwQeQQR9QfZ2CGAINQekBBBIIz137317r3v3Xuve/de697917r3v3Xuve/de697917r3v3Xuve/de697917r3v3Xuve/de697917r3v3Xuve/de697917r3v3Xuve/de697917r3v3Xuve/de697917r3v3Xuve/de697917r3v3Xuve/de697917r3v3Xuve/de697917r3v3Xuv/9H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PbOxOkdiZrsXsXNQ4TbeEhu7nTJXZOukVzRYbDUWtJMjmMjIhWGFSL2LMUjR3V+3t5rqZIIErI3+qp9APPoVcl8l8x+4HMe38rcrbe1xutw2BwREHxSytwSJAas5+QALFVOqF8tflrvv5V77bN5tpcJsjCTVMOxdjQ1BkocFQyMFaurmUJHkdx5GNFNVVFR9BHGEiVV9yLtm2RbdFpXunYdzevyHoB/snrs/7KeyfLnszy4LCwC3HMNwqm7uytHlcZ0J5pAhr4cdf6bkuSein/APEf776j2Z9TT11/sB/vv9j9ffuvdd/76/v3Xuvf7H/Y/wDIh7917qyD4TfzA93fG6uoNi74av3d0nU1IjfFhzPmtimpqGlqMptR5WAmoTJM8tTjXIjlb1wtFIX8pBu2yR3oaaABbv8Ak3yPz9D+35YqfeB+7Nsnurb3PMfLojsef0SviUpFeaVoI7gAYegCpOBVR2yB106NmnY2+to9lbVw29ti5/Hbm2vn6RKzF5fGTianmjceuKVfTNSVtNJeOenlVJ4JVaORFdSoAcsUkEjRSoVkByD1yS5h5d3vlPeb/l/mLbZbTeLZyskcgoQRwI8mVh3I6ko6kMpKkHp3zWDw+48dUYjO42jy2Nql0z0ddCk8L2/S4VwSkqE3V1IdTyCD7DvMvK/LvOWzXnL3NWy224bJcCkkM6LJG3oaMDRl4qwoynKkHPSTbN03HZryHcNqvZLe9jPa6MVYfLHEHzBqCMEEdEa7Q+JFRTCfMdY1D1cI1ySbWyVQoqoxy2nE5OZlWpUA2EVSRIAP865Nhyo9+f7uu4tRd8yexN400AqzbVcyDxF86Wl05AceSxXLB8V+okJCjKPkb7wcMxi27neERyYAuo1Ok/OWIVKn1aMFc/2agV6JVkMdX4mtqMblKKrx1fSSNFVUVbTy0tVTyr+qOaCZUkjcf0IHvl3vWx7xy5ul5snMG1XFlvFu5SWCeNopY2Hk6OFZT9ozx4dZMWd5abhbQ3thcxzWki1V0YMrA+YYEgj7D1C+n++/31/ZX0p69/yP37r3Xf8Avv8Aff4e/de66/r/AL7/AHr37/B17r3vfXuve9de69791vrv+n9Pp/vv9v791rrr37rfXv8Aff7E+9da67/PvfXuuvfvXr3Xv+J9++fXuve/fPrfXvfutde9++zr3Xvr9ffuvdd/77/ff19+z17rr37r3Xf++/2Hv3Xuuvfuvdd/77n3759e669+6913/tvfvPr3XXv3Xuve/de6979Tr3WSKWWGRZIZZIZUvpkido5FuCraXUhhdSQbEce37a6ubKZLmzuJIrha0ZGKsKgg0ZSCKgkGhyDTh1SSNJUKSIGQ+RFR+w9OcOfz1OrLT5rLQKSCwhyNZECbWBISZQSB7ENvzvzpZqyWnN+6RKxqQl1OoJ9TSQV6RSbTtUxBm2y3Yj1jQ/4R06Qb83xTGM028t10/h0+Hwbiy8Xi0fpMeisXRptxa1vZ5b+7/uzZ+D9J7ocxReHTTo3K8XTThp0zDTTypSnSGXlTlefWJuW7B9XHVbwmteNapmvTvB212jTlinYm9WLAA+bc2YqQAD/ZWpq5Qp/xFvYis/vF+/liztB7zczsWFP1Nyu5h+QmlcA/MAH8ui6X2/5FmADcnbYAP4baFf8AjqCv59OcXeHbkKKib/3EQhNvLVid+WLHVJNHI7i5/JNhx9PYgg+9h9423jSOP3d3cqvDU6OeJOWdGY/mTQY4Y6RP7X+30jFm5SswT6JpH5BSAPy+3j07wfIvuinfyR75q2OkrabF4CpTm3+6qjFSx3Fvra/s/tvvq/eetZPFi91Jy1Kd9pt0g/3mS0Za/OlR5dF0vs57azLofleMCv4ZZ1P7VlB/KvTrD8oO6YlKvumlqSW1B5tvbeVwCANAFPi6dNIIvyCeTz9LCCz+/p95y1jaOfni2uGLV1SbfYBgKAaR4VvEtBQnKlqk5pQBDL7G+2jsCuxOgpwW4uKfb3Ssf50+XTtD8se3Y2Vnq8BUBRYpLhIlWQ6SLuYJoHBBN/SVF/8ADj2Irf8AvD/vFQvG0lxssygZD2VA2KZ8OVD88EZ8qY6L5PYH29dWC292hPmJzj7NQYfLIP7enSD5g9pQ6hJjdl1WoixqMVllMdr3C/a56mB1X51A/Ti3s7tf7yT37tw4l2HleetPjtLwU+zw9wj4+da/KmaoZfu7ciSadF7uUdP4ZYs/71A38qdO0PzL32BH59r7SkI0+XxJmIA/Pr8YfKVHi1fi+u3+PsTW395n7posAvPb7l+RhTXoN3GG/i0hp5NFfKpennq6L5Pu3cqnX4W+7gvGlTC1PStIlr+VK/Lp1h+aO4FJ+42PhpQR6RDla2Ahr8kl6ap1Aj8WHs+tv7zzmtWb6v2n291pjRezIQfmWhkr+wfb0gl+7VtBA8Hmi5U+dYkb/Ay/5enSD5rTBQKnriOR7nU8O7GhXTfi0Um3JzcD/a+f8PZ3bf3oc6oovPZNGkrlk3cqKfJW21zUD+nn5dIZfuzRliYec2C+jWgY/tFwv+Dp3i+aWGL2m2Fk40sfVFnKWZ7/AIGh8fALH+ur2KLf+875SaQC69qNxSKnFLyFzXywYkH/ABr8j0XSfdp3ILWLmuAt6GBgP2iRv8HTnD8zdnMhNRtHc0T6jZYZsXOhWwsS71NMQxN+NJHH1/odW/8Aeae2DITde3u/JJXARrRxSgzVpozWtcUPCtc0CKT7tvMYYCHmGyZaeayqa/YFb/D+XTxD8xespDGsuF3tTlgNbtjcJJFG2m5GqPcLTOt+AQlz/QexDaf3lHsTO8Mdxy3zTBqHczWtkyKaVPwbgzkVwCI6nBIArQul+7nzugcx7ltjgcAJJgT+23oP96/M9OkPy26mlDFzuantawmwqNrve5X7eunHH5vb2I7b+8N+7rOHMt3vMJH8dkTX7PDlfh86fLpBJ9333AQgKLJ/smOP96Rf5V6dIflN03L49eeyNNrKhvNgMu3hubEyfb0s9wo5OjWbfS549nlt9/j7ss/heLzjdw6iK69vvToqeLeHC9QOJ06jTgCcdIZfYn3Ij16dqhenDTPFn7NTLx+dPnTp3h+SPStQxWPe8KlRqJmwm5aZbXA4aow0SsefoCT7Edn99j7sF87Rwe6kKsBX9Sy3KEemGls0BPyBJ86U6LpfZj3MiAL8sMQT5TWzfyWYnpzi776elQOm/MMFN+JVrYX4JHMc1JHIPp+Rz7P4PvZ/dxuIxLH7ubUFP8TSIcf0XjVh+YzxGOkT+0/uLGxVuVLmvy0MP2hyP59O8PcHVc7iNOw9nqxBN5s9jqZOBc3lqJ4owf8AC9z7P7f7x3sFcyCKP3l5aDU/HuNrGMf0nkVfyrU+XRfJ7dc+RLrbk/cSPlBIx/Yqk/y6EZWVlDKQysAyspBVlIuCCOCCPc0KyuqujAoRUEZBB4EHoGkFSVYUYdd+99a697917r3v3Xuve/de697917r3v3Xuve/de697917r3v3Xuve/de697917r3v3Xuv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XbWxOkdiZrsXsXNQ4TbeEhu7nTJXZOukV/ssNhqLWkmRzGRkQrDChF7F2KRo7q9b28t1MkECVkb/VU+gHQq5L5L5j9wOY9v5W5W29rjdbhsDgiIPjllbISJBl2PyABYqp1Qvlr8td9/KvfTZvONNhNkYSaph2LsWCpaShwdDKwVq6uZdEeR3HkY0U1VUV/pHGEiRV9yNtm2Q7bFpHdO3xN6/IfIf7J67P+yfsny77M8uCw28Lccw3Cqbu7K0eVx+BOJSBCSI46+ruS5J6Kf8A7zx/vvz/AIezPqaevf4e/de69/j/AL7/AI39ffvy69w69b/bfm/1/wB9f37r3Hr3++4P1/1vfuvde/2Pv3+Hr3RuPih8w+yfiruo1eAmfcGwstUxvu3r2vq5I8VlQFEJyeMlKTfwPcUEQASqiQiVUVJ0ljVVUr3La4Nxj7u2ccGH+A+o/wAHl84R96PYvlT3l2cQ7lGLXmSBCLa9RQZI/Pw5BjxYCeMbHtJLRsjEk7TPRvfHW3yH2NR7960zaZPHSlafKYyo8UGe21lPGJJcPuHGpLM9BXxA3X1PFNGRJE8kbK5j27tJ7KUw3CUby9CPUHzHXHX3D9uOa/bDmGflvmzbjDdL3RyCphnjrQSwyUAdD54DIao6q4KgZPaboC9Br2H1NsvsyiMG4sYoyEcTR0WdoRHT5ih4OgR1WhvPAjNfwzCSK/Om/PuE/eP7vvtl747WbPnXY1/eqRlYL6HTHeQVrTRLpOtATq8GUSQk5KVz0NeT+f8AmXkm5Euz3p+kLVeB6tC/rVajSxGNaFW+dMdV0dp/HzeXWxqMlFE249qxlnGcx0D+Sihv6f4zQgySY8i9jKC9P9PWGOn3xb9//ub+5fsk17vlnC29+36Et9bbodcCeX1sA1NBTzlUvBwrIjME6zH5E93uW+dBDZO4s9+NB4EjCjn/AIS+BJ/pSFk49pA1dAJ7xC6lfrv/AH3/ACP37r3XV/fuvde/33Pv3XuvfT37r3Xvfut9d/8AGv8Afce/da669+6913/vv999fz7117rr3vr3Xfv3Xuvf77/ff7f37r3XXv3W+vf77/iPfutde/4p7917rv8A3359+6911/vvr7917r3v3Xuu/wDY/wC+59+69117917r3v3Xuvf4+/de67/x/wBb/fX9+69117917r3v3Xuu/wDfW9+69117917r3++/33+29+691737r3Xvfuvde9+6913/AK/v3Xuuvfuvde/339f+R+/de6979Tr3XvfvPrfXfv3Wuuvfuvde/wCJ9+6917/X9+691737rfXvfutde9+691737r3XvfuOevdTsbS/fZHH0Vi33lbS0ulWVWb7idItKsx0qTr4J4Hs45e2398b/se0FSRdXkMNAQCfFkVKAnAPdgnA4npNez/S2d3c1p4cTN6/CpPDz4dXne/q165a9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uzuztk9PbJznYXYWcpsBtfb9MZ6ysnOqWeVvTS47HUq/vZDKZCciKnp4g0ksjAAfUh6CCW5lSGFC0jHA/1cB6noSco8o8wc88wbdyxyxtz3O8XL0VV4Afid24JGg7ndqKqip61P/l98td5fKzsGTNV5rMH1/gpZ6bYWyGqRJBiKFrJLlcmIbU9XuTLhA9TMNQiXTBGxjjBaRds2yPbYaChnb4m9fkPkP58T8u0Hsb7J7F7NcsrYW/h3HM1yA15d6aGR+Ijjr3LBHWiLjUayMAzEAo//Iv9t/vv9t7NOpu9Ovf8j/4r/j7917r3+9f63+H+8e/de/w9e/239f8AjX9ffvLr3Xv99/j7917r359+6917/Xt/T/if+J9+6917/Yf4W/P/ABHv3WvLobOhfkB2T8ct9Um++t8w1FVDxU+awtV5J8BujErJrlw+ex4dFqaZgSY5FKz00h8kLo41e0d7YwX8JhnX7D5qfUf5uB6AHuT7Z8p+6nLs3LnNdiJIstFKtBNbyUoJYXp2tw1Kao47XVlx1tQfFf5b9bfKjZ4y+16hMNvLFU8B3jsCvqo5MzgKlxGj1dK2mFsxt2ed9NPXRxqrXCSLFLqjEebhts+3S6JRWM/C3kf8x9R/k644+8fsnzX7N74bHeIjPsUzH6W8RSIplFTpbj4U6jLwsSR8SF0o5NT7L+ob66ZVZSrAMrAqysAVZSLEEHggj3plV1ZHUFCKEHIIPEEdbBKkMpow6Kd2t8Wtu7r+5zWyDTbX3A+uWTH6Cm3slKQzG8EKM+Jnka3rhUw/1iuS3vnz94L7hPJPuJ9dzP7YNDsHOTanaALTb7l8nujQE2rsaVkgUx8S0DMS/U/che+28bB4G28zh77aBQCStbiMf6YkCVQPJyH9HoAvVfO6do7j2VlZcLufE1WJr4tREdQl4qiMOUFRR1MZanrKZyOJI2ZD/X8e+OXuD7bc7+1vME/LPPfL0+37qlSocVjlUGniQSrWOaMng8bMvkaEEDLvYuYdm5msI9y2PcI7i0bzU5U0rpdTRkYeasAfl0m/99/vv9b2Bs9HPXvfuvde9+69173rr3Xj738uvde9+z17r3+8+/de697917r3v3Xuvf77/jXv3Xuu/fuvdde/db6979+fWuve/de67/4n/D37r3XXv3Xuvf8AFffuvde9++fW+vf77/X9+HWuu/8Aff8AE+/de669+4de6979nr3Xf++/33Hv3Xuuv99/xPv3Xuu/+R+/de69/h/xT3r5de697317rr37r3Xvfut9e/33++Pv2etde9+6917/AH3+++nv3Xuvf776e/de679+6916/v3Xuvf717917rr/AH1vfvLr3Xv99/vv9f37r3Xfv3Xuvf77/ff09+69117917r3v3Xuve/Z690sevaT7/f+x6EhCKzd+2qUhxqTTPmaKJi6i90s3P8Ah7kv2XsP3p7w+1G2FQVuOZdsjNRUUe9gU1HmKE1+Veg7zfcfScpc0XQJrHt1y2OPbC5x88Y+fV1fv6guuZ3Xvfuvde9+691737r3Xvfuvde9+691737r3Xvfuvde9+691737r3Xvfuvde9+691737r3X/9Tf49+691737r3Xvfuvde9+691737r3Xvfuvde9+691737r3Xvfuvde9+691737r3Xvfuvdasf/AEFH9L/94odn/wCx7B2p/wDWb3mB/wACFv8A/wBNlZ/84ZP+gusX/wDgp+Uv+mc3H/qj/wBbOu/+go7pj/vFDs//ANGFtT/6ze9f8CFzB/02Vn/zhk/6C69/wU/KP/TObl/1R/62de/6Cj+mP+8UOz//AEYW1P8A6ze9/wDAhb//ANNlZ/8AOGT/AKC69/wU/KP/AEzm4/8AVH/rZ17/AKCj+l/+8UO0P/Rg7U/+s3v3/Ahb/wD9NlZ/84ZP+guvf8FPyl/0zm4/9Uf+tnXX/QUf0v8A94odn/8Aowtqf/Wb37/gQuYP+mxs/wDnDJ/0F17/AIKflL/pnNy/6o/9bOvf9BR/S/8A3ih2f+f+ag7U/H/kG9+/4ELf/wDpsrP/AJwyf9Bde/4KflH/AKZzcf8Aqj/1s67/AOgo7pf/ALxQ7P8A/Rg7V/8ArN71/wACFzB/02Vn/wA4ZP8AoLr3/BT8o/8ATObj/wBUf+tvThjP+FRXQUtSVzPxc7foKTxsRPjN3bMy1SZgVCJ9rVJhYhGwJu3muCBZTe4bl+6JzKFrDzdYs9eDRyqP2jV/g/Pqyfen5OJ/U5e3ML8hAf5GYf4en/8A6Cgfiz/3jr3/AP8AnV11/wDZT+Paf/gRucP+mo239k//AFr6d/4KXkj/AKMW6/7xb/8AbR17/oKC+LX/AHjr3/8A+dXXX/2U+/f8CLzh/wBNRtv7J/8ArX17/gpeSP8Aoxbr/vFv/wBtHXv+goH4s/8AeOvf3/nV11/9lPv3/Ai84f8ATUbb+yf/AK19e/4KXkj/AKMW6/7xb/8AbR17/oKB+LX/AHjr3/8A+dXXX/2U+/f8CNzf/wBNRtv7J/8ArX17/gpeSP8Aoxbr/vFv/wBtHXv+goL4tf8AeOnf/wBbf8Cuu/8A7Kffv+BG5v8A+mo239k//Wvr3/BS8kf9GLdf95t/+2jr3/QUF8Wf+8de/wD/AM6eu/8A7Kffv+BG5w/6ajbf2T/9a+vf8FLyR/0Yt1/3i3/7aOvf9BQXxZ/7x17+/wDOrrq/+2/vT79/wI3OH/TUbb+yf/rX17/gpeSP+jFuv+8W/wD20de/6Cgviz/3jr39/wCdXXX/ANlPv3/Ajc4f9NRtv7J/+tfXv+Cl5I/6MW6/7xb/APbR17/oKC+LP/eOvf8A/wCdXXf/ANlPv3/Ajc4f9NRtv7J/+tfXv+Cl5I/6MW6/7xb/APbR0sqL/hTp8GHpKeTI9OfLGkrmiRqumotndP5CkhnI/cjp62fu7GzVMSn6O1PCWH1Ue0Mn3SvcMOwi33ZWjrgmW5BI+YFowH2VP29PL96TkEgatn3jV8orY/z+qH+DqV/0E4/Av/n0ny6/9ALpr/7fnun/AAJXuP8A9HrZP+c11/2x9b/4KP2//wCjPvH/ADitv+2vr3/QTj8C/wDn0ny7/wDQC6a/+3579/wJfuN/0etk/wCc11/2x9a/4KT2/wD+jPvH/OK2/wC2vr3/AEE4/Av/AJ9J8u//AEAumv8A7fnv3/Al+43/AEetk/5zXX/bH1v/AIKP2/8A+jPvH/OK2/7a+vf9BOPwL/59J8u//QC6a/3v/T5b37/gS/cb/o9bJ/zmuv8Atj69/wAFH7f/APRn3j/nFbf9tfXv+gnH4F/8+k+Xf/oBdNf/AG/Pfv8AgSvcb/o97J/zmuv+2Pr3/BR+3/8A0Z94/wCcVt/219e/6CcfgX/z6T5df+gH01x/7Hz37/gSvcb/AKPWyf8AOa6/7Y+vf8FH7f8A/Rn3j/nFbf8AbX17/oJx+Bf/AD6T5dj/AMkLpr/7fnv3/Al+43/R62T/AJzXX/bH17/go/b/AP6M+8f84rb/ALa+vf8AQTj8C/8An0ny7/8AQC6a/wDt+e/f8CV7jf8AR62T/nNdf9sfXv8Ago/b/wD6M+8f84rb/tr6nY//AIUzfAOtnMNT1x8rcRGI2f7rIdfdWSQFlKgRBcV3Zk6nyOGJBMYWwNyOLtTfdO9yY01JumzSGvBZriv291qo/nX5dKbX7znt3cSaJbTdIEpXU8MRH2fpzyNU/wClpjJ4Ve/+glH+Xr/zzvyS/wDRb7P/APtme03/AAKvud/v/a/+c8n/AFo6MP8Agj/bL/lLvP8Asnb/AD9e/wCglH+Xr/zznyS/9Fvs/wD+2Z79/wACr7nf7/2v/nPJ/wBaOvf8Ef7Zf8pd5/2Tt/n69/0Eo/y9f+ec+SX/AKLfZ/8A9sz37/gVfc7/AH/tf/OeT/rR17/gj/bL/lMvP+ydv8/Xv+glH+Xr/wA878kv/Rb7P/H/AJU337/gVfc7/f8Atf8Aznk/60de/wCCP9sv+Uu8/wCydv8AP17/AKCUf5ev/POfJL/0W+z/AP7Znv3/AAKvud/v/a/+c8n/AFo69/wR/tl/yl3n/ZO3+fr3/QSj/L1/55z5Jf8Aot9n/wD2zPfv+BV9zv8Af+1/855P+tHXv+CP9sv+Uy8/7J2/z9e/6CUf5ev/ADznyS/9Fvs//wC2Z79/wKvud/v/AGv/AJzyf9aevf8ABIe2P/KZef8AZO3+fo2vw9/m7fHj5zdkSda9CdZfI7KVWOo3yO6N3Z3rzbWK2HsmgMFZLRVG7Nx0+/ciMa+Ynonp6KBIZqmrmuI42VJXQF88eynNHt7tY3XmTdNrRHbTHGk7tNK1RURp4Q1aQQXJIVRxIJAIv5P91eWOe72ax5civJWiXVI7QlI4wa6dbsaAsQQqirNQkCisRal7h/qSuve/de6QXZ3Z2yentk5zsLsLOU2A2vt+mM9ZWTnVNPK3ppcdjqVf3shlMhORFT08QaSWRgAPqQ9BBLcypDChaRuA/wBXADzPQk5R5R5g555g27ljljbnud4uX0qq8APxO7cEjQdzu1FVRU9apPzB+YG9vlbvb72tNTt/rjb9TULsbYy1GqKhibVEc5nDE3gyG58hD/nJPVHTRt4YfTreWRdr2uLboqDuuGHc3+QfIfz4nyA7Nexvsby/7Mcv+BBouua7lB9Xd6cuePgw1yluh+FcGRh4kmdKoT3/AFv8P99/sfZpTqdPl17/AB/335v9ePfuvde9+691737r3Xr/AO+/1v8AD6W59+6914/778/8R7917rr37r3Xf+8f73b37r3Xv9v/AL7/AGHJ9+698uvf8T/vv979+690t+uux969T7ww+/OvdwV+2d04KoE9DksfKyF0JHnoa6A3gyGMrowY6immV4J4iVdWBt7YuLeG6iaCZA0Z/wBVR6EevQe5p5V5f512K+5b5n2uO72i4Wjo4rQ/hdG4pIhykikOjZUg9bQnwt+dmyvlJhotu5r+H7Q7mxdH5M1tLzGKg3FFBGWqM9spqqeWorKAKheejd3qqHnUZIgs7x/um0Tbc+tatak4b0+TfP58D/LrkD7+fd05g9nr990sPEvuQ5pKRXNKvCSe2G60gKr5okoAjm/CEesan69k/WNnXvfuvdJbd2ytsb6xT4fdOJpspRnWYTKpSqo5XXT9xQ1cZWoo5wAPUjC4FmuOPYD9xPbLkb3W2Cblrn3l2DcNsapXWKSQuRTxIJVpJDIP4o2UkYaq1BPuXuZt85Vv13HYtweC4xWmVcD8Loaq6/JgacRQ56rq7a+M+5ti/dZnbBqd0bWQPLI0UQbNYmEXY/xCkhAFXTRJ9aiBbAAl44wLnjB94j7i/O/tX9dzPyB4+/chJVmCrW+tEGT48SCk8ajJuIFFAGaWGJF1HMX2/wDezZOafA23fNFjvxoBU/oyn/hbt8DE8I3NeAV3JoCw+8Depw69/X/evevXr3Xve+vde9+6917/AI3/ALx7917r3v3Xuu/8PwPfuvdde/enXuve/de67/33+w9+6917/jX19+69117917r3vw6917/kXv3l17r3v3W+ve/V6117/ffX378uvde9+691737HW+vf77/ff4H37rXXvfvPr3Xf++t/r+/de669+6913/vh7917r3++/wB69++zr3Xv99/vv9t7917rr37r3Xveuvde976913z/AL7/AH39ffuvdde/de69798uvdd+/de697917rr37rfXvfutdd/7Dj/ffn37r3+Hrr37z69137917rr377evde9+691737r3QrdG0pq+3NgxAMdG4aWq9JUG1EslYT6gQVAp7kfUgG3PvIf7ptidw+8b7RW4DHTuyy4IB/RSSbz8gI8jiRUDNOgF7ozi39vubZCRmzZc/wBOift7sfPj1cN7+kbrnT1737r3Xvfuvde9+691737r3Xvfuvde9+691737r3Xvfuvde9+691737r3Xvfuvde9+691//9Xf49+691737r3Xvfuvde9+691737r3Xvfuvde9+691737r3Xvfuvde9+691737r3XvfuvdfIq/21/+J/Pvtf1x568Pz+f+KD/kfv3XuvfX/ffX/ez7317r3+8/T/fW496691763H++/wCJ+vv3Xuvc/wC+/wB8PfuvdeP/ABB4/wCKf09+6914c8/77/b+/dePXX++/wB7uPx9ffuvdd/6/wBP99/re99e68f+Rf7b/Y+/deHXR/P++/1/p/r+/de67/5HyP8AD68+9de69/r/AOvf37r3XXP++/r/ALa/49+6913wP9v7917J699P95/H+PH+8e/de49df1+g/wB9/T/XPvfXvTrv/ev+Kf8AFfeuvf4evcf69uP9b/iffuvde/23/FP6f737917r3/FP99/jz7917r35/wB8P959+69176fn/ff8i9769+XXv8P99/j7917r1v8AiP6e/de69z/h/vuPeuvY69b/AG3/ACK3+vx7317r3Hv3Xuuvp/xA/wBt/wAV966912D/AK3+8/7C/vfXuvf8U/2H+seOR7117rr/AG/9Pzx/vv8Ab+/de6sC/l8fy7O7f5hPaq7P68o22/13tqpx03avbWUpWfbuxMNWSMVggQyU/wDeDd+Up4ZBjsVBIJZ2UyStBSxzVEcae5vuhsHtls/1u5P4u6zBhb2ynvlYeZ46IlNNchFBwUM5CmTfbT2w3r3G3TwrUGHZYWHj3BHag46E/jlI4KMKKM5ApX6HnxO+I/SPwt6ixHTXRe2FwW3qKQ5DN5itkSt3TvXcc0MUVfund+Z8UUmVzNaIlUWWOnpYVSCnihgjjjXmPznzrzBz5vc2+8xXniXTDSijEcSA4jjXgqivzLElmLMST0W5W5U2PkzaIdk5fshDZqSx83dz8TyMcs5oBU4AAVQFVVBmPYT6EfSF7K7I2d1HsjcHYe/cxFhNrbaomrcjWyK0srEssVNRUVNGDNW5GvqZEhghQF5ZXCj6+3YIJbiVIYVrIxoB0IuU+Vd9525g2zlfluxa43i7k0RoMD1ZmY4REUFnc4VQSetUb5g/MDe3yt3t97W/c4DrjAVNQuxtjLPqioYW1RHOZwxEwZDc+Qg/zknqjpo28MPp1vLI217XFt0WKNcMO5v8g+Q/nxPoOzvsZ7Gcv+zHL/gW+i55ruUH1d3TLnj4MNcpboeC4aRh4kmdKoT23+82/wB5+n19mnU5ddf7H/ff74e9db67v/vP+8c/X3sde69/yL/inv3Xuvf77j/iPfuvde9+p17r3++4/r/vHv3Xuvf8V/P+++vv3XuvW+v1/P8At/8AW/w966917/ffT/ffn3vr3Xv6W/33/E/T37r3Xf8AvPJ44/3rn37r3Hp1wOeze1szjdxbby2Qwedw1XDX4rMYmrmoMjj6yBtUVRSVdO8c0EqHi4IuODx7pJGkqNHIoZCKEHgR0h3Lbdv3iwu9r3ayiudtnQpJFIodHU8VZTUEfb9vWyh8FP5iGF74hxvV3blVQbd7khiFPi8oRT47A9jpHpSM45TKI6DdzLzNQKFjqSDJS8FoIQHu+yPZVuLcFrT+a/b8vQ/t8ieUH3i/uvbh7byXfOHJMMt1yGxrJHl5rEnJ14q9t/BMSWT4JuCySWn+w/1h11737r3XvfuvdFf7b+M22t8Cqze1hT7Y3U4kmkWKLRhMxObsfvqWEf5FUyv9aiFeSSZI5CbjBL7xP3G+RvdcX/NHIoh2H3AbU7FFpZXjnP8AjESD9KRzxuIRUks0sUzEETl7fe9u9crmDbN+L32wigFTWaFf6DH41A/0NzwACOgFDXRuraG49k5ebCbnxVTishDdgkyhoamHUUWpo6iMvBV0zlTpkjZlvx9QR74se4Xttzt7V8x3PK/PewTWG7R1IDiscqVIEsMq1SaJiMPGxFag0YEDMfYeYdm5n2+Pc9jv0ntG814qaV0upoyMPNWAP5Z6TX/IrfX/AH3PsDdHXXv98ffv8HXuve/enXuu/wDff77/AGPvw691178Ovde9+6917/ff8U9+6913/vv+R+/de669+69137917r3v3Xuuv99/vvx7917r3v3Xuvf77j37r3Xvfuvde9+/w9e697917r3v3Xuve/fZ17rv/ff77/b+/de66Jv79Qde697917r3++P9ffvy691737r3Xvfut9d/j/ePfutdde/de69791vr3v32de69791rrv8A2/8AxT37h17rr37r3Xv94/1vfuvde9+6913/AL7/AH3+v7917rr37r3Xvfuvde9+63173vrXXveuvdD18ZqRarunaJcKUpUztWVa/qMe3sqkRW39pJ5Fb+np95d/cV20bh95329kbSY7aO/mINc02+6RaU81d1bOKKfsMUe9twYPbTmELUM5gTHzuIia/IqCPz6ti9/Ql1gH1737r3Xvfuvde9+691737r3Xvfuvde9+691737r3Xvfuvde9+691737r3Xvfuvde9+691//W3+Pfuvde9+691737r3Xvfuvde9+691737r3Xvfuvde9+691737r3Xvfuvde9+691737r3XyKv99/xT/Y++1/XHnr3++/1vr/AMT7917rw/2P/G7+/de69/xP0/H9f8Pfuvde/wAR/X/ff717317rr6f4/j/ev9h7917j13+f+Kf6/A9+6917m34/3n3rr3n17/H/AHj6Xt7917r35/Hv3XuvH8/7b3vrw69/xS/v3Xuvfi3/ABrn/Ye/de66/wCNf71/sffuvdd/7H6e9de66/2/9P6e99e68f8Aiv8Ah+f9hx7117ru/wBP+K/7x/X3vr3r11/vv99z7117r35/wH+9/X/e/e+vdd8f778e9de69/vuOOP+Ne99e66/H+w/3k/T37r3Xf8AsLf7Ef72Pfuvde/4i31/4r7117r3+v8A776f7H37r3Xv99/sfoffuvddc/763+wt9be99e67+n/G/wDeffuvde/4j/ff7C/v3Xuvf8U+pH/FfeuHXuvf73/xH+v7917qz3+Wh/LC7c/mJdiyw4t6rYvRmzchRp2d23VUTTU9JraGobaGzIZlFPnt95Cgk8ixE/bY+F1nqmAeCGoiT3Y929k9sNrDTAXHMM6n6e2BoTxHiykZSFTivxOaqnBmWWfaz2o3X3I3Jm1Nb8twOBPcU4nB8KGuGlIyTlY1Id6kokn0Lfj38eOofi11VtvpnpDZ2N2XsbbUCiKkookbIZnKPBTwV+5dzZPQtXn9z5j7ZGq66oLTSlVW4jREXmVzNzPvfN+8Xe+8wXzz7jMck8FWpISNeCRrWiouB9pJPRbYth2nlra7TZtkskt9uhWiqv8ANmPFnY5Z2JZjkknoa/ZB0b9IzsLsLZ3Vezs5v3fuco9u7W27RtWZPJ1rkKq3CQ01NCgaetyFbOyxU9PErzTzOqIpYge3YYZbiVIYULSMcDo+5Z5Z33nHfdu5b5b26S63m6kCRxr5+ZZicKiirO7EKigsxABPWqn8zPmbvH5Wbx0J95t3qrbtXMdl7LM4DOwDw/3k3L4HaGt3HWwMQFBeGhhYwwli0s00h7VtUW3R1NGuWGW/yD5fzP7KdlPYb2F2P2a2LU/h3XOV1GPqrqnDgfAgqKpAp4mgaVgHcABEjJT/AL76f8iH59m/WQHXXv3Xuvf7x7917rv/AH1v+Ke/de69b/W9+8+vcevf77/iP9v7117r31+v++vf/ivvfXuvfT37r3Xv999Pz9PfuvdeP+9f77/X9+6917+v+uPp9PfuvdeH59+691630/2//Iv9h7917r3v3XustPUT0k8NVSzzU1TTTRVFNU08jwT088LrJDPDLGyvFNE6hlZSCpFwb+9EBgQRg9NyxRTRSQTRq8LqVZWAKspFCCDggjBBFCPLrYL+Bf8AMip95fwbpn5C5mGk3efBjtn9mZOpSGl3bLJIsNHgt1SsiRUW4zqVKeuZhFkOEl0VNmqQTvGxGHXdWa1h4svmvzHqP8H2cOZP3kfupy7D9fz57YWDPseXurCNSWtgBVprcVJaDiXiA1Q8U1RVEV0vsL9YD9e9+691737r3SQ3psXa/YGIfDbpxcOQprs9NN/m67HzsAPucfWKPNSTWUAlTpcDSwZbj3HfuZ7Vcie73LsvLHPuwxXu3klo2PbNBIRTxbeYd8UnkSpo69jhkJUiHlrmrfOUtwXctivmhn4MOKSL/DIhw6+lcg5Ug56rY7d+PO5+tWqMtjvNuLaAJf8Ai1PAfu8XGzWEeapYtQhVLhfuE/ZckX8bEJ74h/eN+5lz17JNecx7EZd69uBVvqkT9e0WuFvYlqFVcD6lP0WOWEJYJ1mn7e+7+x86iLb7zTZ8w8PCZuyU+sLHjXj4Z7x5awC3Rev99/r/APE/j3hl1L/XXv3W+ve/da69/vvr79jr3Xvfvn5de67/AN9z7917rr/fH37r3Xvfuvde966917/ff776+956917/AH3++/2Hv3Xuve/de697917rv/ffn37r3XXv3Dh1vr3v3Wuve/V4de69/wAR7917r3v3Xuve/de67/33/Ivfuvdde/de697917rv37r3XX++/wB9z79nr3Xv99/tvfuvde9+6917/Ye/de69/wAj9+691737r3Xvfuvde9+z17r3v3Xuve/de697917r3v3Xuvf6/v3Xuve/cevde96+zr3RnviRSmo7Z8wDEUO2MzVMVXUFDy0FFdzzoXVWAX/qQPz7zy/u6LE3f3hJpwCRa7BeSmgrQGS2hqfQVlAr6kDz6g/7wU4h9v8AwyR+rfQr+wSPj1+D9lT5dWfe+7nWDnXvfuvde9+691737r3Xvfuvde9+691737r3Xvfuvde9+691737r3Xvfuvde9+691737r3X/19/j37r3Xvfuvde9+691737r3Xvfuvde9+691737r3Xvfuvde9+691737r3Xvfuvde9+6918k7ecMNPvDdcEEUcEEO5c7DDDCixxQxRZSqWOKKNAFjjjRQFUCwHA99o9uZn2+xZ2JcwoSTxJKjJ65Ib/ABxxb9vcUSBYlu5gAAAABIwAAGAAMADgOk3/AI/77/H/AA+vtZ0Ude/33+8/8T7917rr/iP97/4r73Tr3Xf+8cj/AHv/AIr7917r31/33+H+vzx7117h17/fcc2t/T37r3Xvp/xX6e/de68P99/yL8+/de69/wAa+g976917/iv1/wCIv7117r1v6f7z+fe+vV69/vv99/re/de68fz/AL7/AG3+39+6911/xXj/AA/2/v3Xuu/+J/2P9f8AYe9de69/xX8f7zze/wCffuvde/rz9fxf/ffj3vr3p17i3++/x+vvXXuvf776f77n37r3Xv8AYf09+6917/evp/vv8ffuvddf1H+B/wCIt/T3vr3Xv98P9vYX+t/fuvde/p+f99/T37r3Xdrf1/33/Gh7116vXvp/vre/de69/wAb/wAP9tf+nv3Xuvf8T9f9uL+99e69zf8A3x/29/euvde/29v999P8ffuvdXFfyrf5SXZX8wLd8W893jN9dfF7bFcU3V2KlGIclvbIUkumfZHWf30TU2QyruhSvyRSWixCXMglqDFSywb7xe9W1e2tkbCx8O65vmX9OGtViU8JZ6ZC+aJUNIeFEqwnP2h9m7/n+5Xdt1ElvylG2X4NcMpoY4Sfwg4klyFIKLV66foDdS9S9ddF9dbT6m6m2nitk9fbIxUOH25tzDwmOlo6WItJLNNLI0lVX5KvqZHqKurqHlqaupleaZ3ldmPNbet63TmHdL3ed5vHuNyuHLO7HJPp6BQKBVACqoCqAAB10F23bbDZ7C12zbLVILCBAqIooqqPIf4STkmpJJPQi+yvpd0jOwuwtndV7Ozm/d+5yj27tbbtG1Zk8nWMdKqCEhpqaFA09bkK2dlip6eJXmnmdURSxA9uwwy3EqQwoWkY4HR9yzyzvvOO+bdy3y3t0l1vN1JpjjTz8yzE4VFFWd2IVFBZiACetVP5mfMzePys3jpX7zbvVW3ayY7L2WZgGc2eEbl3KIHaCt3HWwMQAC8NDC5hhJJmmmkTatqj26Opo1yw7m/yD5f4f5Dsp7C+wuxezWxam8O65zuox9VdU4cD4EFRVYFPE4aZhrcABEjJT/vv99+PZr1kB/g69/vv+NH6e99e69/t/wCv5/x59+6914/77/iPfuvde/2Pv3XuvDjn/kf/ABr37r3Hr3+8/wC9H37r3Xv9hb/ff48/n37r3Xv6/wC9D/ffT377OvZ69/rf7b8/7H/b+/de+fXh/h/xX37yHXuvf4fnj6e/der17/ff72Pxx7917r1/p/h/vP8Arm349+6117/efz/vPv3W/l178f77/be/de69/T37r3V4XwF/mQy4lsL0l8iM282Kd48dsrtTM1pabE30R0W3t7VlTdpsWW9FPlJZNVL6UqCYbTQBDedi+O7sU+bIP8Kj/CP2enXPP7yn3VEvBuHuD7XbeFvADJdbdEmJOJee0VeEnm9uopJloqP2SX4RyRzRpLE6SxSoskUsbK8ckbqGR0dSVdHUggg2I9g/h1zbZWRmR1IcGhBwQRxBHkR1z9+6r1737r3XF0SVHilRZI5FZJI3UOjo4KujowKsrKbEHgj3SWKOaOSGaNXhdSrKwBDAihBBwQRgg4I6srMjK6MQ4NQRggjgQfIjolncnxZpMp91uPrSGDH5Czz1m1SywY6tbl3fCu1o8dUsf90MRTtwEMVrNzG+8r9wXbOYvr+dvY+3hsd8ILzbXUJaznJJsz8NtKf98ki2bATwKHXkt7ce+9xY+Bs3O0jTWeFS6+KRPICYcZFH8YrIPxa61BA66grcXW1OPyNJUUNdSTPBV0dXFJBU08yGzRzQyBXRwfwQPfIDeNn3Xl7dL7ZN826a03e2kMcsMqNHJG68VdWAKn7RkUIwQess7W6tr62hvLO4SW1kUMjoQysDwIIqCOov/G/Zb0o697917rr37r3Xfv3Xuuvfuvde9+691737r3Xvfq16913/AMU/4379nr3Xvz/vPv3Xuuv99/yL37r3Xvfuvdd/74e/de669++fW+ve/eXWuu/fuvdde/cOvde9+691737r3Xfv3Xuuv99/vfv3Xuve/f4evde/3359+6917/ffn37r3Xf++4/1re/de669+691737j17r3v3Xuve/de69/vv8AYce/de697917r3+9+/de697917r3v3Xuu/8Akfv3Xuuvfq9e697969e6OF8M6UPvndNbYXp9pmlDFm1AVmYxsxUKPSQxoRcnkW4+p99Kf7svbkl90PcLdigMkGwCEGpqBPdwORTgQTbgknIoAMFusdfvIzleVthta4fcNX+8QyDjx/H/AKqDqxr32k6w2697917r3v3Xuve/de697917r3v3Xuve/de697917r3v3Xuve/de697917r3v3Xuve/de6//0N/j37r3Xvfuvde9+691737r3Xvfuvde9+691737r3Xvfuvde9+691737r3Xvfuvde9+6918lLfP/H7bw/w3TuD/AF/+LtV8/wBT77RbZ/yTdvp/viP/AI6OuSfMn/Kw79/z2z/9XW6S/wDvv99b/H2t6JOvf71/xFv9j731vr3++/5H/T3rr3Xv9f8AH++/p7917rw/3q9v6e/dePXvxx/vufe+vde/2H+8H/eLe9de69/vv9f/AIp7917r39f94/33HvfXuvf4H+n9Prf37r3Xv95tcf719Pp7917rx/339P8AfH3rr3Xv+Kf7H+tv949+69148/77/fHg+/de69/xX/kf+8e/de69/vH4+v8Are/de66/4p+P96/H49+6913/AE/23+wP+H+Hv3Xuvf73/vX+P59+6917/ff1t/X/AGPvfXuvf71/vH9Twfeuvde/330/31vfuvde/wCKf0/2/wCPe+vddf0/4j+n+Pv3XvXr3+9f77+vv3Xuu/8Aff1/3rn3rr3XX++5/wBh7317r39P8f8Aiv8AxPvXXuu/z/vv8P8AePfuvdXtfykf5OG9Pm5nMP3V3ZQ5fZnxQxNfOwqUlkxe5O5chi6hYZ9ubPe61lBtWOqRoslnFAAMclLRMakSzUeO3vT76WHIFvPsOwSJcc5OoxTVHahhUPL5NJTKRfMPJ20V8hfaD2RvOc5bXmDmOJoeUgahalZLog/ClKFISa65AQxA0x5PiJvnbD2Hs3q/Zu2uvOvNtYjZ2yNnYijwO2NsYGjioMThsTQRiKmo6OmiACqoGpmbVJJIzO7M7Mx5zbjuN9u99d7nud28+4TuXkkc1ZmPEkn/AIoDAoB1nxZ2drt9rb2NjbpDZwoEREAVUVRQKqjAAGAB0rfaLpT0lt7b22r1ztXN723vnKHbm1tu0MmQy+XyEnjp6anjsqqqqGlqKqolZY4YYleaeZ1jjVnZVLkUUk0iRRIWkY0AHRxy/wAv7zzVvO38v8v7fJdbxdSBIokFWZj/ACVVFWZmIVFBZiFBPWqj81vmXuj5U74eGhkyGD6i23WSDZO0ZXWKSodYzBJuncccMjw1WfyClvGhLJQU7+GMljNNNIe07Um3xAsAbph3H0+Q+Xr6n8uuy3sB7D7P7N8vLJcJFcc73cY+ruQKhQTUW8BIBWFMajQNM48RwAI0jJD7OOshOvf7H37r3XuP999fp/xX378uvZ69/vv95/417917r3+w9+6917/ff717917rx/33++/2Pv3Xuvfj/W49+699nXXv3Xuux+P99/T+vv2evde/33+9/wCx+nv3Xuvf4/19+699nXv9h+OLe/de69f/AHj37z6911/vv9t9PeuvU67PvfXuuh9f9f6X/r/xr37r3Xd/+Ke/de69/vv99/X37r3Vv3wG/mK1nVkmH6a70ys1b1hpjx+0951Qmq8jsBtRFNjMq8Ylqa/ZxLBIzpaXGiwW9MNMIX3nYxPqurNf1+LL/F8x/S/w/bxwc+8p91uDnBL7nz26slj5uqXubVaKl5/FJGDRUuvNhULPkmkuZNi6iraPJUdJkcdV01fj6+mgraGuop4qqjraOqiSelq6SqgeSCppqmCRXjkRmR0YEEg+wSQQSCKEdctZ4J7Wea1uoXjuY3KujAqyspoyspoVZSCCCAQRQ56k+9dNde9+691737r3QM9sdJbW7UonkqkXE7mgh0Y/cVLCrTrp/wA3T5GENGMjRX40syul/Qy8g40feE+69yD7/bTJJuMS7fztFHpttxiQGRafDHcJVfqIK/gZldKkxSISayTyB7nb7yHcqkDG42RmrJbsaLni0Zz4b/MAq34lOKVg79683R1vmZMLuagaBzqehr4dUuNylMp0/c0FVpVZEtbUhCyxkgOqnj3wg93vZfn32S5mk5a542kxs1WguEq9tdRg08SCWgDeWuNgssZIEiKSK5xcqc4bFzntqblsl0HXAdDiSJv4ZF8j6EVVuKsRnpD+4o6FHXvfvPr3Xf8AvH/Gvfuvdde/de697917r3Pv3p17r3v3Xuvf7H/fX9+691737r3Xv98f9v7917r3v32de67/ANj7917r3/E+/de69/vuf999ffh17rr/AH3+HHv3Xuu/fuvddf77/ff059+691737r3Xvfuvde9+6917/ff776e/Hr3Xvfuvdd/8U9+69119f99/T37/AAde69/vv99/r+/de6979nrfXvfutde9+6913/vv99/T37r3XXv3Xuve/cevdd/8a9+6917/AH3+v/vPv3Xuuvfuvde9+691737r3R5/hVSFqnsOvIIEUG2aRCU9LmeTOTShZD+Y/tkuo/1QJ/Hvq/8A3X+3s117zbqyMEWPa4lOnBLG/dwG9V0IWUV+NSaYri395i4pByfag5ZrlznhpEAGPnqND8jTz6Pr763dYode9+691737r3Xvfuvde9+691737r3Xvfuvde9+691737r3Xvfuvde9+691737r3Xvfuvdf/9Hf49+691737r3Xvfuvde9+691737r3Xvfuvde9+691737r3Xvfuvde9+691737r3XvfuvdfJZ7Dpqii39viiqongqqTeG5qWphcWeKenzVdFLE9jYNHIhB/wAR77QbSyybVtjo1Ua3jIPyKDrkpzMjJzJzAjijLezgj0IlavSQ/pz/AEt/t/8AYe1/RJ69e/33/FP8ffuvdev/AL7/AHwt7917r3+t/vv9b37r3Xv6D37r3z66/wAP6f71/vXvfXvn13/vuPoPr/sPp7117roc/wCH+B/Pv3Xj13/sP98P94+nv3Xuvf77+g/4j37r3Xv+I/x/3wHv3XuvcAf7z/vjx7917j17/jf/ABr6/T3vr3XR/wBb/WP/ABHvXXvz67/p9f8AjX+x5Hv3XuvD8f71/wAaPPv3XuvcD/ff09769nr3P1/2/wDvuefeuvY68QOfp/vv+N+99er11/vj/jf8/j+nvXXuvf7bn8/4f7Hg+/de675/43/vre/dex17/iP8P6/4e/de69/vY+v++/qPe+vf4OvH/ff7Af63Pv3Xuvf63H+2/wBf3rr3XX5/I/33+t7917r1/r/T/X/3r6+99e62Mf5O/wDJazHymqttfJj5O4mtwHxto62PJbP2LUrV4/Pd5y0UoaKeVlMFTh+rjUpaarQrU5ZUaKl8cTGrXFz3y9+YOUEuuU+UZ1k5qZdMswoUtAfIcQ1xTgvwx4Z6sNHWT/sr7IScwm05t5utyuwAhoIGFGufMO48oP4Rxm44ioZN43b23sFtLBYba+18NjNu7b27jKHC4HA4WhpsZh8Nh8ZTR0eOxeLx1HHDSUNBQ0kKxxRRqqRooAAA98+bm5uL24nu7ud5bqVyzuxLMzMaszMakkk1JOSes44oooIo4II1SFFCqqgAKAKAADAAGABgDp49sdOdJXe29tq9cbUzm9975uh27tbblDJkMvl8hJ46emp47KqqqhpaiqqZmWKGGJXmnmdY41Z2VS5FFJNIkUSFpGNAB0c8v8v7zzVvO38v8v7fJdbxdSBIokFWZj/JVUVZmYhUUFmIUE9asHzY+bG6vlPus4vFmu250/t2tlfam1Hl8dRlaiPXCu6d0rC7w1GZqYmPggu8NBC5jjLO0s0shbTtCbfHrcBrphk+nyH+U+fXY37v/wB3/ZvZzZheXgjuuebqMfUXFKrGpofp7eoqsSmmt8NMw1MAoREIn/j/AL3/ALz/AL37OesjOvf77/ffj37HXuve/de69/t/63/33+v7917r3/FPfuvfn13f/bc/0/3r6j37r3p11/vrf77/AA9+p17r3/G/9f8A3r37r3Xv+N/j/jXv3Xuvf73/ALb/AI179Tr3Xv8Aff8AFfp7917r3v3XuvfT/if97/3r37r3Xre/de69/hx/vHv3Xuve/de/wde/4j6/j/D/AA9+696dd/1/40R/xv37r3XX++5+p9+6917i3++/3j37r3Xv9tx/xr3rr3VqHwL/AJg2X6JrMT1P2xW1OX6Yq6pqfGZWRZqvK9bz1kqkT0ukyTVm0vMzPUUaqZKcu01Pc6oZQ5vOyrdh7q1Wlz5jyb/ob/D59Yb/AHkPux2XuLBfc6clW6Qc+ImqSMUWO+Cjg3ALc0oElJAkoEkpiRNlfGZPHZrHUGYw9fR5TE5Sjpshjclj6mGsoMhQ1kST0lZR1dO8kFTS1MEiujoxVlIINvYFIKkqwow65O3dpdWF1c2N9bPDewuySRupV0dSQyspAKspBBBAIIoep3vXSfr3v3Xuve/de6TG7dnbd3zhqjBbmxsORoJwSmsaaikmKlUqqGpW0tLVRX9LqR/Q3UkED+4Xtxyb7p8tXnKfPGyRXuzzA0DCjxPSglhkHfFKvFXQg+RqpIJ5y/zHvPK+5Rbrsl60N2vGmVdfNXXgynzB+0UIB6rD7i6I3D1bVPXwebNbQqJilHmo4x5aNnJMdHmYoxpp6i3CygCGY/p0sSg4R/eW+6Tzh7CXsm82Bl3T23mlpFeBf1ICx7Yb1UFI3/CswAhmPDw3PhLnD7c+6u0c9wLaS6bbmJFq8JOHpxeEn4l8yuXTzqO4gP8A77/jfvEbqVuvf7z7917rr37r3Xv9h7917r3+v7917r3v3Xuve/de67/33+8e/de669+691737r3Xv9t7917r3v3Xuve/de69/vv9b37r3Xvfuvde9+/wde67/wCK+/de669+691736vXuvf778e/de679+6917/jfv3XuuvfvXHXuve/de69/j+P99+ffvs6917/AH3/ABPv3Xuu/wA/1/p/vv8AW9+6911795cevde9669173vJ691737r3Xvfut9e9+611737r3Xv99/j7959e6sL+GFLo2zvWt02+4zuPpdWq5P2ePeW2n6DT999fzf8Aw99mP7six8P2/wDczctOZt4hirXj4NsHpTyp4/Hzr8usQfvKT6t75Ztq/BayN/vcgHH/AGn+qvR0ffTXrGrr3v3Xuve/de697917r3v3Xuve/de697917r3v3Xuve/de697917r3v3Xuve/de697917r/9Lf49+691737r3Xvfuvde9+691737r3Xvfuvde9+691737r3Xvfuvde9+691737r3XvfuvdfJ57u/5nP27/AIdn7++vHH968tb32X5e/wCSBsf/ADxw/wDVteuTnOH/ACt3NP8A0sbn/q8/QYf77j/Y/T/b+zjoOde5/wB9/vHv3Xuvf73b+n+88+/de/wde/2x/wBb/Y/63Hv3Xuuv9iP9v/vjb3vr3Xf+8/7z/tuT7917rv8A43/sf+Ke9da66HHF/fut8evf7x/T/ff4+/de69/sf99+f979769178f8j/r7117rr/ifryPfuvdd/wBPr/vrf77+nv3Xuvf8aP8Aj+L/AO9e/de66/3n/ff7H3vr3XL/AI1/sP8AkfvXWuuv8Pz/AL7+nv3W+vf71z7917r34/H/ABFx7317r3++/wCJ/wAfeuvde+v+9f8AI/r7917r3+P+35t/S9vfuvde/wCR/wC+/wBt7917r3++v+P969+6917/AH3+t/xW3v3Xuuv95/5H7917rv8Ax/w/pf8A249+691tIfyeP5H1Z2odq/Kf5k7ZrcV1rFU4/cHV3SGeoXpa3sunWP7zH7s7AoaoJUUGwZpHimosc6iXNxjyThaBkWtxB98PvBptH1nJ/It2r7oQyXF2hqIDwaOEjBmGQzjERwtZASmXHs37C/Viz5q55tGWAMHgtHFNYpUPcKRXRWhWI01U/UGglG3P6enp6OngpKSCGlpaWGKnpqaniSCnp6eBFjhgghjVY4YYY1CqqgKqgAC3vBBmZ2Z3YlyaknJJPEk+ZPWZoAAAAoB1m91630l96712t11tTO733tmqLbu1tt0EmSzOYyEhSmpKZGWNRZQ8s9TUzyJFBDGryzzSJHGrOyqbxRSTSJFEpaRjQAdHGwbBvHNO87dy9y/YSXW8XcgSKJBVmY5+wKoBZ2YhUUMzEKCRqu/Nj5sbr+VG6zi8Ya3bnT+3K6R9p7UeQR1GVqI9cK7p3SsLtFUZmohY+GEM8NBC5jjLO000sh7TtMe3x63o10wyfT5D/KfPrsd93/7v+zezmzfWXnh3XPN1GBcXFKrGDQ/T29RVYlNNb0DTMAzAKERCJ/74eznrIzrs/T37r3Xvx/vv6/8AG/euvefXv8f8f+K8+99e66/J/wBj/r/1Pv3Wuu/+J9+63gde/wB9/vuPfuPXuvf8Tce/dePXv99+Ofx79178+vfT/ff77j37r3Xrf48fXn37r3Xf4/3r/ebH37r3XX++/wB9z798uvde/wB9/sf959+6917/AGHIt9Pz9Pfuvde/2/8Avv8AiPfuvde+v+++n/I/fuvde/3v/jY/23v3Xuvf77/b/wDFPeuvde/4p/vuPe+vde/r/vuOPr7917r3v3XvTrwt/wAU/wCN/kj37rVOrMPgd8+M58dszSdedkVuQzvSWXqlQB2nrsh1zWVD2bL4KImSabAyO2qux8Y/rPTr5vJHUB/eNmS9Uz26hbsfkG+R+fofyPyxL+8f92zb/dGxn5o5Ugit/cCBK+SJfKoxFKcATAYimb5RynRpeLZxwmbw+5MPjNwbfydDmcHmqGmyeJy2NqYqzH5HH1kSz0tZR1UDPFPTzwuGVlJBB9gJlZGZHUhwaEHiOuRt/YX21X13tu5WkkG4QSNHJHIpV0dTRlZTQhgRQg9OnuvSTr3v3Xuve/de6jVlHSZClqKGvpoKyiq4ngqqSqiSenqIJFKyRTQyq0ckbqbEEEH2j3DbrDd7G72vdbKK5224jaOWKVFeORGFGR0YFWVgaFSCCOPT1vc3FnPDdWs7x3MbBldSVZWGQQRQgjyI6rq7z+NlVtQVe7NhwT122VD1GSwwMk9fgUVWeWopyQz1uIQAliSZYB+rUl3XjD9677kF/wAhncfcP2is5LrkkBpLmxBaSexABZpIq1aa0ABLAkywefiR6njzG9rfemDf/p9g5rlWLezRY5sLHOeAVvJJT5fgfy0tRSUK3+2983Osh+vf77/X9+6917/jX4/33Hv3Xuuvfuvde9+6914+/enXuve/de697917rv8A3rj34+fXuve/de697917rr/ff74+/efXuve/de679+691737r3Xv99+f9v7917rr37rfXvfv8PWuve/de67/AN9/vv8Abe/de697917rr36nXuve/de697917r3v3Xuve/cOvdd/763+t7917rr37/D17r3v3Xuu/wDff6//ABr37r3Xvfuvdde/f4Ovde9+HXuve/de6sx+H1IKfq/JTkeqt3jlJgxj0N44sXhKVU13JkRXgYg8AFiP6k9zv7t/bfovYTd7w5a85kupK6aHSltZQhdX4wGiYg4ALMtKgk4TfeJuPF55soq4i22IUrXJlmatPI0YD5gA9Gr95/8AUC9e9+691737r3Xvfuvde9+691737r3Xvfuvde9+691737r3Xvfuvde9+691737r3Xvfuvdf/9Pf49+691737r3Xvfuvde9+691737r3Xvfuvde9+691737r3Xvfuvde9+691737r3XvfuvdfJ57t/5nR27/AOJQ38P/AF68t9Le+y/L3/JA2P8A544f+ra9cnOcf+Vt5p/6WNz/ANXn6C//AH3J/wB4/wBYD2cdB3r3++/4rf6fT3vrXXdv+J/4pb/be9de69/vuP8AfD6e/de69/xA+v8Avj7917r35t/vv9b8W9+6917n/jf+Hv3Xuvf63/E/X/iPfuvde/5Hb/ffj37r3Xvz/sP+RX/2/vfXuvfn/ff8b9+6917/AH34/wBf3rr3Xv8Afc/T/iv09+6917/W/wCKX/23vfXuvf1t/wAj+v8ArX966917/jX++/w+vv3XuvfX6/T3v7OvfZ17+n1+v++/wHvXXuvH/Y/4+99e69/vNv8AWtx7117r3+x+t/8AYf74+99e69/vvp/gfeuvde/33H/Ef7b37r3Xv+J/43z/AFHv3Xuvf76/4/5H7917rtQWIVQWLEKFH1JPAAA5JP8AT36tM9epmg49beX8nP8Akc/bttr5U/NvZoM6nF7i6g6D3DAGSL0U+Sxu9u18RJfVMrFGotu1S2QqXyMRNqZcJffP7wWsXfJ3IF92dyXN4h48VaK3b04h5l48IjTvOaPsr7F/Q/S83872db7te2tXH9n5rLOp/wBE80iP9n8TgyUWPbi94VdZa9e9+690nt2bs23sXbea3hvDNUG3ts7eoJslmczk5hBR0NHABqkkaxZ5HchI40DSSyMqIrOyqbxxvK6xxqWdjQAefRnsuy7rzFuthsex2El1u11II4ooxVnY8AB5AZLMaKqgsxCgkatfzj+cW5PlFuR9t7bav290tt6vaTb+33YwVm5qyAvFHurdMcbFXqpEYmkpLtHQxN/alaSRpB2jaE29BLLRrthk+S/If5T5/Z12H+7z93navZ/aV3bdljuufrqOk0wytupybe3J4KP9Flw0rDyQKor/AP8Aff77/X9nfWTHXv8AfX/H++I9+699vXv99/xv37r3Xv8Abe/fLr3+Hr345H1P++/Hv3Xuvf7x/W//ABX37r3XX+t/xPvXXuu/99+bAf8AEW976917/ffj/iv+Pv3Xuvf7z/vj/j7917r3++/23/FPfuvddcj/AHn37r3Xv99z+effuvdd3/339T7917rr/jfv3Xuve/de69/vf++/4j37r3z67/1+P9f/AI17917r3++/2Pv3Xuvf737914ddfX/D37r1eu/99/re/de69/T6/wC+Hv3XuvW/1v6f4H37r3pXru/9P94/4379177erLPgZ89Mx8ccvS9d9iVNbmeks1XXZR5azIdd5CslvNm8JCNcs+DnlfXX0CAkktPTjzeSOoIN52Zb5TcQAC6A/JqeR+fofyPyxM+8j926x907GbmnlaGO39wYI/kqXyKMRSnAEwApDMccIpT4eh4tnTCZvEbkxGM3Bt/J0OZweZoabJYnLY2pirMfkcfWRLPS1lHVQM8M9PPE4ZWUkEH2AWVkZkdSGBoQfLrkXf2F9tV9d7buVpJBuEEjRyRyKVdHU0ZWU0IYEUIPTp7r0k697917r3v3XuuiAQQQCCCCCLgg8EEH6g+9EBgQRUHrwJBBBz0Rvvz42LUffb266otM9pavN7VpYyRUsWMk1fgoUB0zclpKVRZ/rEA3oblX97v7kabh+9fdL2Y2sLuFGlvtqiU0mNdTz2KD4ZMlpLVRpk4wASfpSZSe0/vSYvpeWecbqsWEhumPw+QScnivALKcj/RCR3AhTKyMysCrqSrKw0srA2KsG5BU/UH3yKkjkikeKVGWVSQQRQgg0II4gg4IPA9ZXAhlDKaqeFOuPunVuve/da67/wAP959++fXuuvfuvde9+6913/T37/D17r3+Hv3Xuuv99zz7917rv/ff778+/de669+PW+u/9h/vv969+61117117r3vfr17r3v3Xuve/de6979+fXuve9db69791rr3/FPe+vde9+691734de697917r3v3Xuve/de6979w6917371691379w6917/fD/Ye/de66/3359+9evde9+691737r3Xvfh17q1T4s0hp+msDMVKivyOfqwSwbWEy9VQ6gASUANEVsbG4v9CPf0CfcIsTafdm5NuChAurvcJRkGtL2eGoHl/Y0oaGoJ4EdYG++1wJvcjdYw1fChgT7Kwq9Pn8da/Onl0Yj3mT1D3Xvfuvde9+691737r3Xvfuvde9+691737r3Xvfuvde9+691737r3Xvfuvde9+691737r3X/9Tf49+691737r3Xvfuvde9+691737r3Xvfuvde9+691737r3Xvfuvde9+691737r3XvfuvdfKN+RWKkwXyC71wk0sc82H7j7OxUk8YZY5pMfvbOUjyxq3qVJGhJAPNj77JcrTC45Z5cnUUD2Fu32ViQ9cn+dUMfOXNsdaldzuh+ydx0Dn+x/wB99fZ70Gfy66/xv/Xnk+9/l17rsD/ff4/7zb3rr3Xh/vrW/wCIH49+6917/ff8Rb3vr3Xvz/vv9f8A3r37r3l17/fW/wCKe9de69/tvz/sP9j/AK/v3Xuvf8V/33+Hv3XuvfW/1sT/AL7+vv3Xuvf73/vrX/B9+6917/Yf7z/vvx73178+vf7Hj/fce/de/wAPXv8AfW/4n+nvXXuuv94/x/x/5F7317rv+v8Ar8j/AHv/AG/v3XuvAfX/AI1/vP8Asfeuvde/wtb36nXvn17/AH3+vb/efe+vde/2/wCP98Px7917rw/33+x5/wASfeuvde/wv/xX6+/de69/vv8AW49+69119T/xPHP/ACL3vr3UikpaquqqahoaeetrayohpaSjpYZKiqqqqokWKnpqanhV5ZqiaVwqIqlmYgAEn3R3SNHkkcLGoJJJoABkkk4AAyfTpyKKWeWOCCJnmdgqqoJZmY0AUDJJJAAGScDrdS/k8/yQaDpqPbPyi+Yu2aDMdtTwY7P9ZdM5qkSsoOp5fItbQbn3xR1CvTV/ZMQSKSloWDw4FvVJryAUUOBHvh94GXfmu+UeRrt49kBZJ7pTRrkcCkRGRAchmwZfKkfx50+znsZb8tpbczc32yTcwEK8ULAMlqa6gx4hpxg1GIj8JLd3Wz57xJ6yZ697917pPbs3ZtvYu281vDeGaoNvbZ29QTZLM5nJzCCjoaOADVJI9izyO5CRxoGkllZURWdlU3jjeV1jjUs7GgA8+jPZdl3XmLdbDY9jsJLrdrqQRxRRirOx4ADyA4sxoqqCzEKCRq2fOL5xbk+Ue5H25txq/b3S23q95NvbfkYwVm5q2AvHHundMcTlJKt0JNJSEtHQxt/alaSRpB2jaE29PFlobthk/wAI9B/lPn9nXYf7vP3edq9n9qXdd2WO65+uo6TTDKW6GhNvbkjC1/tJMNKw8kCqK/f99a3s76yY67Hv3Xj17/W9+9Ovde/4n/if9sPfuvde/wCRe/de69/xX/D37r3Xvz/T/efr/r/4e/de69x/vvz/ALD37r3Xv99/t/8AW9+/w9e69/vv9f8A417917r31/330H+P0/p7917HXX+9f77/AIr7117rv3vr3Xv99/xP+39+6917/ff8TyPfuvde/wB9+P8AYe/de69/vv8Ab+/de699P6e/de69/sLc/wC2t7917r3/ABH++/2Hv1Ovde/P+w/3v/X9+691737r3Xv+N/X/AFj7917r3H++/wBbj/be/de697917r3/ACL/AH3H5Pv3XuvX9+691Zb8C/nnmPjlmKbrvsSqrs10lma71KBLWZDrvIVkt5s3hIV1zT4OeVy9fQICSSainHm8kdSQbxsy3yme3AF0B/vQ9D8/Q/kccMTPvI/dusfdOyl5p5Whjg9wYI/kqXqKMRSnAWYAUhmPyilPh6Wi2dMJm8PuTD4zcG38nQ5nB5qhpsnictjamKsx+Rx9ZEs9LWUdVAzxT088LhlZSQQfYBZWRmR1IcGhB4jrkXf2F9tV9d7buVpJBuEEjRyRyKVdHU0ZWU0IYEUIPTp7r0k697917r3v3Xuve/de6Jx3/wDHRdzGt3tsSmji3CEkqczgYUCR55l9UlZQKtkizBW5dOFqjyLS38nNr73/ANy+Pn47l7oe1NkkXOoVpLyxQBV3CmTLCBQJeUrqXC3JpwmJMuR3tJ7xtsgtuWeapy20VCwzk1MHokh4mHhRuMXDKfBXbJG8MjxSo8UsbtHJHIpSSORCVdHRgGR0YEEEXB98XJ4JrWea2uYWjuY2KujAqyspoyspoVZSCCCAQRQ9Zho6yKsiMGRhUEZBB4EHzB64e2urde9+691737r3Xf8Avv8Aff7D37r3XXv3n17r3v3Xuu/fuvdde/de69791vrv37rXXXv3l17r3v3Xuve/de69bi/9Pfuvdd/77+nv3XuvH/ff77/W9+6917/ff7x/xHv359e66/33++/x9+6913/vHv3Xuuv9h7917r3v3Xuve/cOvde9+691737r3Xfv3Xuuv+Nf63v3Xuu/99/Xn8+9de66978+vde9+691737r3Xv99/rf7D37r3VvHx9pRSdN7EiAUB8ZVVVlXSL1uVyFaTb8sTUXJ/J59/R390Hb0237tftLboigNtzS4FBWe4mnJp6kyEsfMknz655+7s5uPcfmqQkmk6rn+hFGn/PuPQY6GT3kl1HHXvfuvde9+691737r3Xvfuvde9+691737r3Xvfuvde9+691737r3Xvfuvde9+691737r3X//V3+Pfuvde9+691737r3Xvfuvde9+691737r3Xvfuvde9+691737r3Xvfuvde9+691737r3Xyqflf/ANlS/JX/AMT93H/78XcfPN7++xXJv/Kn8qf9K21/6sJ1yi56/wCV35x/6Wt3/wBpEnQAfT/e/Yl6C3Hr1v6ccfT/AG//ABX37r3Xv99b/jX+PvfXuuv96P8Avvx7917/AA9d2/1r/wC+5/2PvXXq/s66/wCJ/wBj/wAT7917r3++/wB9b6+/de67/wCRf1/w4/1vfuvddf7b/ff7x7317r3/ABT+n+v7917rv/ef9sfx/sPp7117rw5/31/97/Hv3Xuvf77/AHnn/evfuvdeH+9/74e/de69/wAj/wB9/tvfuvdePP8AxH+Nvfuvde/33+9e/de66/33/Ej/AGHPvfXuu/8Abf6/9f8Ab35966911f8A33+H/Ij7317rv/ffj3rr3Xv8P99f6/X/AAHv3Xvn176gf8j/ANj7917p525tzcO8c/h9qbSwWY3PufcWSo8NgNu7extZmc7m8vkJ0pqDF4jE46GorsjkK2plWOKGJHkkcgKCT7Yuru1sLae9vbiOG0iUs7uwREUCpZmYgKAMkkgDpTZ2V3uF1BZWFrJNeysFSNFLuzHyVVBJPyA63mv5Pf8AJcwfxOpNvfJH5KY2g3H8l8hjo67a+z51pcjgOioq6NiRBKjT0uZ7KeklEdTXoTBjCzwUhchqqXnr74e/Nxzm9zyrypK0XKatSSUVV7sj1GCsFcqhzJhnphBnx7NeyttyVFBzFzFGsvNjp2rhktAwyqHIaYg0kkGFykZ06nk2IveMPWQvXvfuvdMu49x4HaGBy+6N0ZagwO3sDQVGTzGYydRHS0GOoKSMyz1NTPIQqRog/wBdjYAEkD3ZEeR1jjUlyaADiT0v2raty3zcrLaNospLndLmRY4oo1LO7saBVUZJJ/ZxOOtWv51/N7PfJ3dc219qVVfiOkdt1+rb2GdZKGq3XX06mM7s3JB5C8kjsX+wpnsKSnYFkE7yn3IOz7QlgglmAN2wyeOkeg/ynz+zj2G+7p93vbvaLZk3jeoY5/cG7j/WlFHW2Rs/TQGlBTHjSD+0cEAmNV6r45/x/Fv99/rezz59ZO8evf6/++/437917r3v3p17r3++/wBv79x6913/AL78f8Vv9Pfv8HXuuv8AkXv3XuvW/wB9/vHI/wAffutde/231+vv3z63117916vXf49+6917/ff77839+6916/8Avv8AfXHv3Xuuv96PP++t7917j12P99/tv9t7917rr37h17r3++v7917rv/fDj/e/9v7917r34/42Px/sPfuvdevz/vvz/gffuvde/p/vv94+vv3XuvfXn/efeuvUHXdvr7314dcf9fn/AH3+39669Trv6f71Y/8AFD731rr3P++/H9Px791vr3+w/wB9+Px/T37r3Xv95/4i30/2Hv3Xuve/de69b8/77/iPfvy691aL/L++elb8f8nRdVdm1M1f0xm8ifs8gwMtX1zlchMDPk6YAeSo2xVzya66lF2hYmogGvyxzhzetmF4purcf40BkfxAf5fT14dYffeY+7fb+5dpcc58pQrHz7bxd6cFvo0GI28luFUUik4OKRSY0PHsz0VbR5KjpMjjqumr8fX00FbQ11FPFVUdbR1UST01XSVMDyQVNNUwSK8ciMVdSCCQfYEIIJBFCOuSc8E9rPNa3ULx3MblXRgVZWU0ZWU0KspBBBAIIoc9Sfeumuve/de697917r3v3XuiY/Iv4/rnkr+wNl0p/jsatVbgwlPGzfxpFF5cjQRICRlY1GqWMD/KFBYfui0nM/76X3QI+cYN293vbHbz/XCNTJf2Uak/XKo7riBR/wAS1UVkQD/GVBKjxxSbJP2c92ztTWnKXMs4/dRIW3mY08EnhHIT/oROFY/2ZwezKV5EEXB+o4IP1BH1vfm498Y2UqxVgQwPD06zAHlTh11/r/77+nvXXuve/de69795de6979x6917/AHv37r3Xvfuvde9+691737/B17r3v3W+vf4/76/v3Wuve/de69796de697917rv/AHr37r3XX++/1vp7917r3v3Xuve/de67/wB9/vv9v7917rr37r3Xf+w/437917r3++vz7917rr37r3Xvfuvdd/77/ff09+6911795de697959e697917r39ffuvde9+691737r3VzvVNJ9j1l1/TEOHTZu3HkVypZZp8TSTzJdQF0pLIwH14A5P19/Tl7Bbc+0+x3s/t8iss0fLO26wSCQ7WkLOtRiiuxApXAGTxPNnn24+q535unBGk7lcAU8wsrqDn1ABPz9OHS/8Act9BLr3v3Xuve/de697917r3v3Xuve/de697917r3v3Xuve/de697917r3v3Xuve/de697917r//1t/j37r3Xvfuvde9+691737r3Xvfuvde9+691737r3Xvfuvde9+691737r3Xvfuvde9+6918qn5Yf9lS/JX8f8Z/7j/p/wA/E3H/AI++xfJn/Kn8qf8ASttf+rCdco+ev+V35x/6Wt3/ANpEnQAX/wAf96/23sSdBXr3+8/74+/de699f99+P9t7317r3+wB/wB9/rn3rr3Xv9j/AFt/vv6+99e/Lrq/+8/T/fc+/dep17/Yc/W/1/3n8c+/de69b/ff8T9Px7117rv/AGP59+6917/X/wB9/j7317rr/eP8f9v/AMT7917rv/X/ABf/AHj3rr3Xv99zzf8A5F7917r3+w/33++PvfXuvf7631P9Da5966911b/iv9f9f/e/e+vdd/X/AH3+HvXXuvf70P8AfX9+69176/77/iPfuvde/wB9/T+lvr9Pp7917r34+lv9b/ivv3Xvz69/sSP99/h7917pY9fdfb27W3rtjrjrjbGY3nvreeYpcDtjbGBpHrMrmMtWPogpqaFLKqqAXllcpFDEjSSMkaMwRbnue37Nt93uu63aQbdBGXkkc0VVHEk/yAFSSQACSB0YbVtW473uNntO02jz7jO4WONRUsT/ACAAqWYkKqgsxCgkb7X8pT+Txsj4NbexPcPcFJid6/LDOYuf7vJxvHktu9P47LU6R1G1NkuymCr3EaUtDlM4g1SiSSlpCtIZJKvnB70e+G4e4d1NsmyO9vyZG4ovwvcspxJL5hK5ji4Cgd6vQJ0K9pfZ7bfb6zj3HcAlxzZKnfLxWINSsUNeAHBpKBnNeC0Xq8r3j51NnXvfuvdMu49x4HaGBy26N0ZegwO3sDQVGTzGYydRHSUGOoKWMyT1NTPKQiRoo/12NgASQPdkR5HWONSXJoAOJPS/atq3LfNysto2iykud0uZFjiijUs7uxoqqBkkn9nE461efnX87M98ms9NsvZc1fgekcDX68bjnMlJX74r6WQ+Hcm5YRZ0pEZddBQNcQC0soM5AhkDZ9nSwQTTAG7I/JfkPn6n8hjj1++7n93TbfaTbU3/AH9I7n3BuY6O4oyWiMMwQHgWIxNMPj+BP06mSuof8b49nvWUvXr/AOx/1/fuvU69/vif9gP+JPv3Xuvf77/effvTr3Xv9b/ffn/D37r35de/33/Ivfuvde/33P49+6911/vv9f37r3+Hrvn/AHm3+8e/de69/sf8f+N+/Hr3+Drrj/eP9v7917rv37r3Xv8Ain++/wAffuvde/33/G/8ffuvcevc/wC+/wB9f37r3Xvr/vuf9j79Xr3z69xb6/63v3Xuvcj8/X/jY9+6917/AH30v+P9h791rrw/2P8AvuD9ffut9et/xX/X/pb6n37rXXv99/sPfutjr3++/wCNe/de69f/AG/++/3g+/de69/vv6/7x7917rr/AIj37r3Xf+x+g/3n/e/fuvde/wCJ/p/vuffuvde/4p/yL37r3Xvrz/vP0/x9+6917+p/334/p+ffuvf4Oref5c/z0bqeux3RvcOYH+i/KVbR7R3Zk6mZv9H2Sq2GjF1ssnlSLZuRqTfUdCY6okaRj4XkMQY3zZvqA15ap+uPiUfiHqP6X+H7eOD/AN6b7tw50t7v3E5Fsf8AkXQpW5to1H+OxrxkQChN0i+WTOihAPEVQ+x0jpIiyRsrxuqujowZHRgGVlZSQysDcEcEewP1yuZWVirAhgaEHiD1y9+611737r3Xvfuvde9+690QH5NdGLQNV9k7Qo9NFLI8+7MVTR+mkmkYFs7SRILCmnck1Si3jc+X9LOU5Dffp+6jHtjbl73+3G20sHZpN3tI1xGzGrX8SgYRySbtR8Dn6ihVpimWvsj7pNdrb8l8xXNblQFtJWPxgcIHJ/Eo/sj+IdnELqJD/tvfKvrJ7r3v3Xuve/de697917r3++/p79x691737r3Xfv3Xuuvfvy691737/D17r3v3Xuve/de69+Pfuvdd+/de669+6913x7917r3v3Xuve/de669+6913/wAiv/xr37/D17rr37r3Xvfuvdd+/de697917rr37r3Xf++/437917rr36vXuu/99/h/xN/fuvddf77/AH39ffuvde9+691737r3V4G2aYUW29v0YCgUmDxNMAl9AEFBTxAJfnT6OP8AD39VHJlku28n8qbcoULb7baxinCiQIuK5pjHy65gb3Obnet3uTWsl1K2ePdIxz889PnsS9FfXvfuvde9+691737r3Xvfuvde9+691737r3Xvfuvde9+691737r3Xvfuvde9+691737r3X//X3+Pfuvde9+691737r3Xvfuvde9+691737r3Xvfuvde9+691737r3Xvfuvde9+691737r3Xy1PnXiqLBfN35j4THRtFj8N8qfkLiqCN5HleOix/be76SmjeWQtJKyQQgFmJLEXPPvr97dzPce3/ItxKayybNZM32tbRE/zPXKj3BUJz9zui/CN4vAPyuZOiqfm/8Avh/Q+xl0EOu/999f999feuvde/4i/wDtuL/4+99e66/r/wAj/wCK29+696ddkH8f4/7H3rrw66v/AK3++/4oPe+vde+vF/8AYf09+6913/T/AH309+6969eNrf69/wDeveuvZ69/vv8Aez/vHv3Xuuh+f99/t/6e99ePXf8AT+v9fr/vPvXXuvcfn8f8R7917r3++5v/ALH8e/de69/rf04/3q/9Pe+vfb17/fDgce9de66/2/8Ah/vvp9fe+vdd/j/fX966911/vv8Afc+9069176n/AH1v94v7917rv6c/77/X/wBf3r5de446E3pvpvsrv/srafUPUO0spvbsHe2UjxW38Biow0s0rK0tRWVlRI0dJjMRjKRHqKysqHipqSmjeWV0RGYFG/b9tPLW03u973epb7ZAmp3b+QA4szGgVRVmYgAEno55f5f3bmndrTZNktGm3CZqADgB5sx4KijLMcAdfQJ/lZfymesv5fWzIt1bmXB9h/J3c1A8W8OzI6R5qDatBVqpl2R1r/EKeGsxmAjUAVlcY4a3LygtKI4FhpYeavvB7z7t7mX5s7TxLXlKFqxQVzIw/wBFnoaM/wDCtSsYwKsWduiPtX7S7T7cWBmcpc8yzLSW4p8KnPhQg5WMUGo/FKw1NQBES3/3CPUude9+690y7j3HgdoYHL7o3Rl6DA7ewNBUZPMZjJ1EdJQY6gpIzJPU1M8hCpGij/XY2ABJA92RHkdY41JcmgA4k9L9r2vcd73Gy2jaLKS53S5kWOKKNSzu7GgVQMkk/s4nHWrz87PnXnvk1npdl7Lmr8D0jga/Xjsc/kpK/e9fSSEQ7l3LCCGSkRxqoKB7iAWllBnIEMgbPs6WCCaYA3ZH5KPQfP1P5DHHr993T7um2+0m3R7/AL/HHc+4NzH3uKMlojDMEB4FiMTTD48oh8MEyV1ez3rKXr3+2/330/w5Pv3Hr3Xv95/33+t79x69148f7x/h791rr3++/wB9/t/fut9e/wB9z9Of9tb37r3XX++/437917rv/ff8Rz7917r35/2P+9f4c+/de8uvf77/AH349+6917/ff7x7917r3+8cccf1/wCNe/de69f/AF7/AO++o9+696de/wB9/wATb37r3XvfuvdeH/G/9j/tvfuvdet7917r3+tb/YX/AN9b37r3Xv8Ab/n/AGP+w59+9Otde/4p+ffut9eN/wCv++vf/effuvfl17/W/wBt/vH+t9Pfuvde/wBh/vuffvTr3XXv2Ovdd8/7H/e/fuvde/3n/ffX37rXXv8Ain++v711vr3I/p/vh/X/AGPvfXuvf8ST9ffuvde/x/33+8fT3rr3Xrc/T/Ye99e69/vv99/X37r3Xv8Ae/8AW5v/AL37917q9j+Wn88CHwvxw7mzRYOYsd1RvLK1JOkhCtPsPOV1TLYIQqph5XP6iKMk3pl9g7fdm06761XHF1H/AB4f5f2+vXOf72X3cRTcPdXkOwGKvuNrGv8AvV5Eij7TcqPL9emJT1e77CPXOXr3v3Xuve/de697917rHLFFURSwTxRzQTRvFNDKiyRSxSKUkiljcFJI5EJDKQQQbH21PBBdQTW1zCkltIhV0YBlZWFGVlNQysCQQQQQaHHV45JIpElicrKpBBBIIINQQRkEHIIyD1VX8g+oH6z3L9/iYXOz9wzTTYlwGZcXVj92pws0ljbxAl6ck3eDi7NG598Afvkfdvl9judhvfLts3+tvvMrvakAkWk3xSWTtwouZLYmheCq9zQSMc8vaL3EXnbZfpL+Qf1is1AlHDxU4LMB8+ElPhfOA6jovn9P99/vPvDXqXuuvfvn17r3v3Xuve/de67/AN9/vXv2Ovdde/de679+691179+fXuvfj/ff1/Pv3Xuu/wDb/wCHv3Xuvf09+6917375de669+4de697917rv/ff77+nv3Xuuvfuvde9+wevde9++3rfXvfutde9+691737r3Xf++v8A7f37r3XXv3l17rv/AH3+9e/efXuuvfuvde9+6917371691737r3UzH0prq+iohqvWVdNTAJbXeeZIgEvcarvxf8APs12Lbv3xvezbSNX+NXUUPbTV+pIqYrivdiuK9J7uf6W0ubk0pHGzZ4doJz8sdXoe/q465ade9+691737r3Xvfuvde9+691737r3Xvfuvde9+691737r3Xvfuvde9+691737r3Xvfuvde9+691//0N/j37r3Xvfuvde9+691737r3Xvfuvde9+691737r3Xvfuvde9+691737r3Xvfuvde9+6918uX+YH/2Xp83Pz/zl38k//fy704/2Pvrz7af9O59v/wDpSWP/AGixdcqvcT/p4HPP/S4vf+0mToon+P4/P0/w/wBf2N+gd11/vvz/AF/w966913/vv8Afp7917rw/33H++5t73149e/2x/wB9f/W966917/in++/3r3vr3Xvrz/vh/wAj9669w69/xJ/23/Ivfuvdevz/AL7+v0/1/fuvdet/r/77/W9+6911f/W5/wCN/wC8e99e67P+wH+x9669178f7b6/7H3vr3Xv+KfTjjj/AG/vXXuvf719Lf76/v3Xuurf776/4/4+99e67/1vx/trfj+vvXXuvX/23/E/6/v3Xqde/J/2H/Iv949+695de+v5+v8AviP949769+XQ4/HT449xfKztfbnTPR2zsjvHeu4pkvFTRypidv4hKiCCv3RurLCKSl2/tfD/AHKNU1k9kUssaB5pI43DvNHNOx8m7Ndb9zBfLBt8Q8/idqErHGvF5GodKjPEmigkCLlblXe+ct4ttj2G0Mt5Iak5CRpUapJWodEa1FWNSSQqhnZVP0M/5av8srqL+Xb1pNj8G9PvfuzeVFSf6U+3qygSnrcs0RjqF2ptOnk8k+39h4ysQPHTBzPXTqKiqZ2WCOn5ke63uxvfufuyzXINvsEDH6e2BqFrjxJDweZhgtSijtQAai3R7239tdl9uNo+jsR426SgGe4YUaRh5AZ0RKa6EqacWLMSxsx9xR1I3XvfuvdNebzeH23h8nuDcGTocLg8NQ1OSy2WydTFR4/HY+jiaeqrKyqnZIYKeCJCzMxAAHuyqzsqIpLk0AHmeldhYX2631ptu22kk+4TyLHHHGpZ3djRVVRUliTQAdaxPz2+eGV+SOXqOu+vp6zEdI4PIB0Vlkpa/sLJUMuqnz2ahYLLT4WmmQSY+gcAghaicebxx0w+2bZhYqJ5xW7I/JQfIfP1P5D59dfu2/dws/aqyi5p5ojjn9wbiOnEMllG47oYjwaVgaTTDFKxRnw9TS1p+z/16yy67/r/AIf77j/be/de69/vv8f9gTz79177Ovf8a/419Pfuvelevfi/v3Xuvf71/vjb/D37r3Xv+I/Nv9t/X37r3Xv9e/8Axr/bW5966917/X/31/e+vdev+f8Aff77j37z69/g69/X/fD37r3XX++/4p7917r3v3Xuu/8AiP8Aff7f37r3+Hr30/r/AE/4r+Pfuvde9+6917/Y/wC93+vv3Xuvf4fnke/de69/vrf1/wB7/wBb37r3XXv3Xuu/98P96/2Hv3XuvH37r3z69+f6/T/ffk8e/de67/Jv/S3/ABSw9+6911/tv99/vHv3XuvW/wBbn+n0/wB4/Pv3Xuu/99/j7917rr/fcf8AEe/de69/vuf8Pfuvde/F+P8AkXHv3Xuve/fPr3Xv9hz7917r3/Gv9v8A7bi3vXXvl17j/ff778+99e65I7RsrozRujB0dGKsjqQUdWX1KynkEW596NDg8OqsqsCjLVSKEHgQeII9Otln+W/83v8ATdgYOmez8qrdt7WxpbBZiunZqjsXbePiBkqJZpifuN14SnW9Yuoy1dMv3QDFKlkAW+bT9G/1MC/4sxyP4T6fYfL04enXJz71X3ez7fblLz5yjZn+pN5L+rEgGmxnc4UAcLeVv7I00xufBJGqINa17D3WGXXvfuvde9+691737r3SO37svFdgbVyu1sutoMhAft6kKGlx9fFd6LIQXI/cpZ7G1wHTUh9LH3HHuz7ZbB7v8g8wcg8xx/4newnRIAC9vOuYbiP+nE9GpWjrqRu1mBEfKfMt/wAo79Yb7t5/VhbuXykjOHjb5MuK+RowyB1TfuTb+T2pnsrtzMQ+DJYetloqtAdSM8TeiaFrDXT1ERWSNv7SMD+ffzR888mb77ec38w8k8y24i3vbbloZQDVSVyrofxRyIVkjb8SMpoK9dHdl3ey3/arDeduk1WVzGHQ+dDxBHkymqsPJgR0yf19hX5dGfXvfuvde9+/Pr3Xvfuvde9+691737r3Xv8Aff8AFffuvde976917/fW+vvXr17rv/ff77/W9+8+vde/1vfv8PXvt669+/wde679+6911/vH++/2Hv3Xuvf77/ff09+6917/AH3++49+6917377evde/33++/H49669173vr3Xvfuvde/wCJ9+691737z6913/vv+Rf7f37r3XXv3y69137917rr37r3Xvfsde6V+wKT7/fmyaAhSK3d226Szllj/wApzNFCQ5UFwn7nJHIH09yR7N2I3T3e9qtsIUi55k2yLuJCnxL2BMkZAzkippw6D3Ntx9JypzNdCtYtvuXxx7YXOK4rjz6ut9/UL1zN697917r3v3Xuve/de697917r3v3Xuve/de697917r3v3Xuve/de697917r3v3Xuve/de697917r/0d/j37r3Xvfuvde9+691737r3Xvfuvde9+691737r3Xvfuvde9+691737r3Xvfuvde9+6918uT+YIP8AnPT5t/8Ai3fyS/8Afy7z/wB499evbT/p3PIH/Sksf+0WLrlV7h/9PA55/wClxe/9pMvRRR/vuP6+xr0Duuv94twfp9P+Ne99e67P0/3r/ffX37rw49e/2P8Asf8AbfX37r3Xv8fz71175de/x/p/sPfuvde/2P8Avv8Aeeffuvde+n19+6917/e/9ew/3v8AA9+6917/AH3+xHJP+tz7317rx/H/ABq3+3966917/D8/1/P9Pe/8HXv8HXrf77/fcn3rr1euv+J/p7317rsccf48+/dePXv6/wC+v/sb+9de69/rn/jdr+/de69/vv8Aev8Aej7917rr/H+n++/3r3vr3RoviL8Pu7/m12/iunOjdtHMZqojXI7j3BXs9HtPYe2Y6iKGu3Tu/MCORMdiqRpQqIiyVVZOyQU0U07pGQfzvzxy/wC3+xzb5zBdaIAdMaDMk0lKiONfNjTJNFUVZiFFehlyPyLvvP28JtGyQYFGllavhwpWmpz6n8KDuc4AoCR9D74A/wAvPpD+Xz1X/cjrSjOc3vuKHG1XaHauXpYU3NvvN0VMIwAFMv8AA9qY+oklbHYmKR4aVZWZ3mqJJp5OY3uT7m8we5e8fvDdpPDsIiwt7dSfDhUn/jchFNchFWoAAqgKOjfIft9y/wC3u1fu7ZoK3EmkzTNmSZwKVY/hUZ0RjtSpIGpmYn29xx0Oeve/de6a83m8RtvEZPcG4MnQ4bB4ahqcllstkqmKjx+Ox9HE09VWVlVOyQwU8ESFmZiAAPdlVnZURSWJoAPPpXYWF9ut9abbttpJPuE8ixxxxqWd3Y0VVUVJYk0AHWsX89Pnnl/kdmKnrvryqrsN0jhq70raajyHYeQo5bw5zNwt45YMHTzIHoKBwCCBPUDzeOOnH2zbMtkonuADdkf7z8h8/U/kPn1z+7f926y9rLGLmnmmGOf3Bnj+TJZIwzFEcgzEGk0w8qxRHRqaWtL/AGHs/wCstOvf77/Y+/de69/t/wDD/WPv3Dr3Xv8Aff7H3rr3Xuf98f8AX4/p7317HXX++/H++/PvXXv8HXf++/334976917/AIn8f4D/AJF7917r1vr/AL7/AG/v3Xuvcn8/8ivb3rr3Xvx/vX4/3j3vr3Xv8P8Ainv3Xuvf77/ff7f37r3Xv99/vuPfvXr3Xv8Aff7z7917r3++/P8Axr37r3Xv6H37r3Xv+K/77/H3rr3Xr/7f/ff7b3vr3Xvfuvde+v8Avh/xrn37r3Xj+Px/yP8A2/v3Xuuvfuvdd/8AG/z/ALx7916nXv6f77/X/wBvb37rwHXv97/33+9W9+6917/kf+xH+9W9+69x69/vufx/vPv3Xuvf77/Y/wCHv3XuvfX/AGH1/wB9/sffuvde/wB9/wAT/h7917rw/wBf/ff8i9+69/g69/vv99Ye9de69/X/AHr/AGP+x976917/AA+n++/4j37r3Xj/ALwP99x/X37r2On3bG5s/svcOF3ZtXLVmC3Ht7I0mWwuXoJfFV4/I0UqTU1TC1ipKOvKsGR1JVgVJBpJFHNG8Uiho2FCD59F277Rtm/7Xf7LvNlHc7VdRNHLE4qrowoykfZwIoQaEEEA9bavwu+V2B+VHVtNm2NJjextsx0mK7F21C2laXKmNhBncXE5MhwG4VhaaC+o08okp2ZzF5HjXdNufb7gpkwtlT6j0PzHn+3z64o+/fsxuXs3zjLtwDy8rXZaSxnP4o65hkIx40BIV+GtdMoCh9KnD9lvUGde9+691737r3XvfuvdEf8Al51t9zSUPZWLpiZqFYcTubxj9VHJII8VkZF4F6eol+3duWIkiH0Tjll/eNeyX7w2vafe/YbKt3ZhLTc9Pnbs1LW4YcP0pX8B2oWKywg9kWMoPu886eDcXXJV/N+nKTLbV/jArLGP9Mo8RRwBVzxbogfvj/8An1ln1737HXuve/de697917r3v3Xuvce/de697917r3v3Xuu/fuvdde/de69799vXuve/de6978Mde697917r3/I/99+Pfuvde/2/v3Xuve/de697917r3v3Xuu/fuvde/wCK+/de66/33+++n49+6917/ff77/Y+/efXuvf77/ffX37r3Xvfuvde9+HXuve/de6FPpKl+77a6/iCk6Ny0FVYJ5CPsXatJ0/gKKe5P9kC/wCPeQX3VLH94/eK9obfSTp3mKXhq/sA01aeg8Opb8IGry6AvudP9P7f82yEjNlIvGnxjR/PVw8+Hn1cT7+kvrnN1737r3Xvfuvde9+691737r3Xvfuvde9+691737r3Xvfuvde9+691737r3Xvfuvde9+691737r3X/0t/j37r3Xvfuvde9+691737r3Xvfuvde9+691737r3Xvfuvde9+691737r3Xvfuvde9+6918w3+Zn/28K+aH/iyXbf8A72GU99bPaT/p2PIn/Srt/wDq2OuYfvD/ANPN5z/57D/x1eiOA/77/bf4e5D6jXr3Fv8Abf6/++N/fuvde/23++/p/X37z6917j/Y2/1v9659+69/g69+f9b/AI1/hb37r3l17/ff63/E/T37r3Xv9f8A2Nr2/wBa3v3Xuvf1/wB9+efr7317r3++/P1PvXXuvH/in0+lz+ffuvde/wBb/ef98Pfuvdetz/vf++/1/e+vde/xv/X/AJH79178uvf6/H49+6917/Yf7639feuvfn17n6cf8V/rx7317r3/ABT/AB9669176/639Lf74+/de6Oj8G/gn3d8+e36fq3qHHRUeNx0UGT7B7GzUFV/c/rrb0rui5HN1NMjPVZPIvC8WOx0N6mumVtOiGKonhAfuF7icv8AtvsbbxvcpaVyVhgUjxZ3/hQHgq1q7ntQU4sVVh37fe3u+e4e8ja9pTRax0aedgTHCh4E8NTtQiOMEFyDlUV3X6I/ws+EvR/wU6fx3U3TOCjjlljo6zfW/MjT07bx7J3LTwvHJn90ZGJNbpE88ooqFCKTHQSGOBBqkZ+YXPvP3MHuJvku9b7cVAqIYVJ8KCMn4I1/IanPc5FWPADpBybyZsXI2ywbJsVtpiXLuaGSZ6ZkkYAamPkMKooqBVAAN77BPQr697917qDk8njsLjq/MZivo8XisXR1GQyWSyFTDR0FBQ0kTz1VZWVdQ8cFNS00EbO7uwVVBJNve1UsQqirHpRaWl1f3VtY2Ns817M6pHGilnd2ICqqgEszEgAAEkmg61jPn787sr8hs9W9a9cZCpx3SGCrlAlh89JVdjZKjdWTN5eORYpo8BS1KasfROouVFTOPKYo6cfbLs62aLcXC1uyP95HoPmfM/kPOvXP7tX3cbP2w2635s5qtUl9wbiPgaMtjGwzFGRUGZlNJpRwqYozo1tLWX/vv6exBTrLfr30/P8AxTn/AGFvfuvddf4e/de67/4p/j/vj7917rw/339f+I9+69Tr34/1/fqevXuvf1P/ABX8n37r3Xv999OLe/dez17/AH39f6+/de69/r8X/H49++zr3Xv97/3359+69176f77/AG/+wPv3Xuuv99/U/wC+t7917rv/AFv6f8b/AN49+6917n8/m/8AvP8Atvr7917r35/4nn37r3Xh9f8AkX1/4r79149d8f77j/eyf6+/de/Lrr/ff6x9+69x69/vvx+P+Re/de69/wAR/wAa9+691737r3Xv8f8AfcH/AG349+6917/ffT8+9de66976917/AH39ffuvde/33+H++v7117rv/kf/ABH0PvfXvlTr1r/7ze/0/wBv/X37rXXv99/vvrb37rfXv+K+/de69/vv9bj6e/de69/j+Pp79177Ove/cOvdeH/Ij/xUe/de69f/AG/PH++/r79175de/wCN/wCt/j7917r3+H59+690Pnxr+QO7PjX2vgeytrs9VBSv9hujbzTtDR7o2xVugyeHqiNSpKVUTU0pV/t6uKOSzBSrIdwsY7+2eBxRvwn0Pl/s/LqNfdj2z2X3Y5M3LlPdwElca7eelWt7hR+nKvqMlZFBGuNmWoJBG4H1x2HtTtfY+2exNkZJMttjdmLp8ri6tdKyrHMCs9FWwq7mkyWOqUenqYGOqCojdG5U+4zmhkt5ZIZVpIpof9Xp6dcNuaeWN55M5h3blfmC0MG8WUzRyKeFRwZTjVG60eNxh0ZWGD0tvbXRB1737r3XvfuvdNWdw1DuLDZTBZOITY/L0FVjquMgEmCrheF2TUCFljD6kb6qwBHI9kPNPLe1c48t77ypvtuJdn3G0lt5lNMxyoUaleDAGqtxVgGGQOl+17ldbPuVhutjJpu7eVZEP9JCCK+oNKEeYJBweqXN37Zrtm7nze18kP8AK8LkJqN5ACqzxKQ9NVxg3IirKV0lS/Olx7+Yj3K5E3X2x595r5C3rO4bXePCWpQSJhoZlHks0TJKoOdLjrpXy9vdrzJse2b5Zf7j3MIcD+EnDIfmjAqfmD0m/YH6Oeve9db69731rr3v3W+ve/fb1rr3v3Xuu/8AeffvPr3XXv3Xuu+f99f37r3XXv3Xuve/U6313/vv+J/2/v3WuuuPfuvdd+/de669+6913f8Ap/xX37y691737r3XXv3Xuve/de6979Tr3Xf++/31/fuvddf77/ff4e/de697917rv37r3XXv3Xuve/de6Hf400f3ndGz9QulL/HKt/UVI8O3sqYSP9VapZLj8i/vLb7jW2ncfvPe3LFQYrZb6Zs0+Hb7oIR60kZKjzFfLqKveu4+n9teY6Huk8BB/triKv8Axmv506tl9/Qv1gD1737r3Xvfuvde9+691737r3Xvfuvde9+691737r3Xvfuvde9+691737r3Xvfuvde9+691737r3X//09/j37r3Xvfuvde9+691737r3Xvfuvde9+691737r3Xvfuvde9+691737r3Xvfuvde9+6918w3+Zn/28K+aP/iyXbX+8bwyn4/2PvrZ7Sf8ATseQ/wDpV2//AFbHXMP3h/6edzl/z2H/AI6vRHB/vv8AfD3InUa9dcfj/ifz/wAV9+69nrv/AI3+P94/r7117r3++/330sbe/de68P8Aff0/33Pv3Xuvf1/217/X/D370696de4/33+x/wBv7917rv8A3v8A33+8e/da66P+8/776e/db68P99/xv37rx69/vH++J/r7917rr/ff63vfXuvf639fx/vRPHv3Xuu/+RHj/fX966917/e7f73/ALH37r3Xv+J/33+H1t7917rr8/4/T/fcce/de/wdWJ/y6v5b/c/8wvtaDbGzqer2n1Rtyrgk7U7kyGKnqdvbQx37Uz4nF6mp6fcG+spTyj7HFRzK5D+edoaVJJli/wB0fdPYvbLZmu71lm3qVT9PbBgHkbI1NxKQqfjkI8tKguQOpR9sPa7ePcfdPDiDQbBCw8e5pgcD4cdcPMwIxwQEO+NIb6HHxZ+K/TPw66f250r0jtmHA7YwcKy5HJTiGfcm8c/JGi5Ldm8MvHDBJmNwZSRLu5VIoIwkFPHDTxRRJzI5v5w33njfLrfuYLsy3ch7VFQkSfhjjWp0ovkOJNWYliSei/LXLWz8pbPabJsdoIrGIfazN+J3bizscsx+wUAABi/YX6Puve/de6g5PJ47C46vzGYr6PF4rF0dTkMlkshURUlDQUFHC9RV1lZVTvHBTU1NBGzu7sFVQSTb3sAsQqirHpRaWl1f3VtY2Ns817M6pHGilnd2ICqqgEszEgAAEkmg61nvn58/Mj39ka3qzqytrMX0vi6zRX5BPNR1/ZVfSS3jrq6M+Oam2rTToHo6NwGmYCoqAH8UUA72XZhaBbm5Fbo8B/D/ANDf4OutH3avu1WvtpaW/OXONvHNz7MlUQ0ZLFGGUQ5DXDA0llGEFY4zp1vJVz/vvz/rX9iPrMLz69/vuPfuvde/x/4k3/3wHv3Xuvf7D/fce/de69/vP9fr79178uu+Re/+9/63+N7W9+6911b378+vde/4j8/7A/W3+Pv3Xuvf77/ffj37r3Xvfuvde/33+x/3n377Ovde/p/vR/339ffuvde/1/8Aff8AEe/de/Pr3+w/33+Hv3Xuvf74f8j9+6917+v++v8Am/v3Wuvf7zzx/sP9e/vXW+vf8V+v4/4p7317rx/3n6/j/ePfuvde/wCRf8V/3v37r3Xv9b8/77/H37r3Xv8AffT/AHj37r3n17m3++/5H79Xr3XXvXXuu/63+v8AvPvfXuvf77n/AA9+6916/wDvh/j/AMV966917/D/AG/+HF/e+vde/wBf/iP97/2Hv3Xuve/de69/vPv3Xuvf0/33/E+/de69/vv969+6917/AH3+t79Xr3Xvxbn/AH3/ACL37r3Xvfuvde+n4/3r6/7yPfutde5/3j/kfv3W/t697917r3+9+9de6t2/lW/KuTrrfx6A3nkyuyOyMgH2bPVykw7e7BnWOGGgiLH9ig3gka0+kXAyCwEKPNM/sM8xbcJovrYl/VQd3zX1/wBr/g+zrCD75Hs0vNHLf+uZsNoDzBtUVLoKMz2QqS5pxe1JL14mEyVJ8NF62P8A2B+uVnXvfuvde9+691737r3RCPmLsURVOB7BooTpqgNv5xkRioniR6jE1UjAkAywCWFiQAPHGLkke+R/95T7UCK55S949rtjplH7vvioJAZQ0lpKxFQNS+NCzEAdsK1JIHWWH3c+afEh3XlC5k7o/wDGIKn8JIWVR9jaXAz8TngOiNe+UXWUfXvfuvde9+6913/vrn/b/wBPfuvdde/de6979Xr3Xv8Aff7z7917rv37r3XX+P8Asfeuvde97691737r3Xvfuvdd8f8AFfevLr3Xv96/3r3vr3XXv3Xuve/fn17r3/I/fuvde9+6917371691737r3Xv6+/de67/AN9/vv6+/de669+8q9e6979+XXuve/de6979w690Zv4l0v3Hbcc1v+AO281Vf5vXbWaOivquPF/wMtq/P6fz7zt/u67H6v7w31FK/S7Fey/DXi9vDx/D/a01f7X8XUI/eBn8H2+eP/ft7CvGnDW/Dz+Dh+fl1aD77wdYNde9+691737r3Xvfuvde9+691737r3Xvfuvde9+691737r3Xvfuvde9+691737r3Xvfuvde9+691/9Tf49+691737r3Xvfuvde9+691737r3Xvfuvde9+691737r3Xvfuvde9+691737r3XvfuvdfMY/mgUVRj/5iHzNgqVVJH+Q/ZdaoDI96fJ7hq8jSPqUkBnpKtGIPKk2PIPvrT7QusnthyIyHH7shH5qoB/mD1zG95UaP3P5yVhk3VfyZEYfyPREf999Px+PcjdRl11/vv8AWP5/23vfXuvfn/ffX8fX37r3Xf8AyL/iP9h7117r34/33+359+6917/fc/74/n37r3XX+P8Avv8AiPp731vrv/W/3x/1veutfb17/ff739bf4+99e69/vP0/1v8AfX9+6917/ff8j9+6914/76/+8f7z7917r3P+3/339PfuvY68f99zx/rf09669176/wDIv99e3v3XuvWuOb/77/b2PvfXurU/5Y38rLtv+YX2DDX+HJbG+Oe08zDT9mdtyQwq0skSRVc2ythQVl0zm9MhSyLqkEctHiIZVqKu7PT01VDnu17w7J7Zba0WpbjmmaOsFtU4rgSzEfBED5VDyEaUwGdJg9rPaLePcS+iuple35Vjeks+KtppWKEH4pDwL0KR5LVYLG/0HugegOp/jF1TtXpfpTaVDs3YO0aTwY/HUmqWrrqyaz5HO53JS6qzNbhzFTearrJ2aWaQ/UKFVeZ/MnMm8827zeb9v960+5TtVmPAD8KIowiKMKowB86nrohsex7Vy3tVnsuy2awbbAulEX9pJJqWZjVmZiWZiSSSehk9kXRt1737r3UHJ5PHYXHV+YzFfR4vE4ujqchkslkKiKjocfQUcL1FXWVlVO8cFNS00EbO7uwVVBJNvewCxCqKselFpaXV/dW1jY2zzXszqkcaKWd3YgKqqASzMSAAASSaDrWf+ffz7yPf2SrerOrK6rxfS+LrNFfXp5qSu7Jr6OUNHX10bCOem2tTTxh6OjcBpmUVFQofxRQDvZdlFoFubla3J4D+H/ob/B5ddaPu1fdqtfbW1t+cecbdJufZo6ohoyWKMMohyGuGBpLKMICYozp1vJVxx/xP++/r7EfWYXXv+ND/AJEP9j791rr3v3W/Xr309+69jr3++v8A776c+9de69/vv9t/xHvfXuvf4H37r2Ovf4+/de69/vv9f/D6+/de69/h/vvp7917r3++/wCKf7b37r3Xv99/vrfj37r3Xuf969669173vr3XuPfuvde5H+v/ALz791759e/33+HP/Fffuvde/wB6/wCKf8a9+69176f8R/xHv3Xuvf77/X/w4v7917r3++/wP0/23vXXuvf77/jfvfXuvf1+v+++vv3Xuvf77j/iv19+6917+v8AvuP9b37r3Xv+J/w/3r37/B17r3/IufqOffuvdeH59+69178c/wC+tf37r3Xvz799vXuve/enXuve/Y6917/ff8T/ALf37r3XX++/3309+69/g67/AN49+69nr309+6914/77/jXvXXuvfT6f73/yL3vr3XvqPxx/xr37r3Xvzz/hf/W/2A9+6969e+v++/33Pv3Xj1mp6ielngqqWealqaaaOop6mCVoZ6eeFxLDPBLGVkhmilQMrKQysAR70QGBBFQem5Yo5o5IZo1eFwVZWAIZSKEEHBBBoQcHz62+vhP8g4vkf0DtTeVbVRTbywyf3S7AhTQsi7qwsECzZFoUIEUW4KCWCvQABFNQ0Y/zZtGW6WRsbySED9M5X/Sn/Nw/Lrh37/8Atk/tV7l71sMEJXYpz9TZHNPp5SSqVPEwuHhPmdAY/EOja+y7qFeve/de697917pDdl7Qi33sbcm13VDNksdL/D3ewEOVpSKvFzFiRoVK6GPVYi6FhexPuK/e325tvdn2q525BnRTPfWTiBm4JdR0ltZK1FAk6RlsiqalJAJ6FPJXMUnKvNOy76rHwoZh4gHnE3ZKKeZKM1OPdQ+XVMM0UsEssEyNFNBI8UsbizxyxsUkjcfUMjqQf8ffzG3VrcWN1cWV3C0d3DIyOjYZXQlWUjyKsCCPUddJ45EljSWJg0bKCCOBBFQR9o6x+2Or9de/de697917r3v3Xuve/efXuve/de69/vv99z78K9e67+vv3Xuuvfj17r3v3Xuve/db69+f98Pfutdd/wC+/wB9f34/z6911/h7917rv/ff4+/de69799vXuuvfuvde/wB5/wB9/j7917r3v3Xuve/de697917r3v3Xuu/r/vv999Pfuvde9++3r3XXv3Xujg/DSl1773RW2/4D7Sel1avp95mcXLbT/av9j9fxb/H30m/uzNtWX3U9wN3090HL/g1rwE95bvSnnX6cZ8qEefWO33kZ9PKuxW1fj3AN/vEMo4/7f/VTqxv32n6w1697917r3v3Xuve/de697917r3v3Xuve/de697917r3v3Xuve/de697917r3v3Xuve/de697917r/9Xf49+691737r3Xvfuvde9+691737r3Xvfuvde9+691737r3Xvfuvde9+691737r3XvfuvdfM0/mwf9vH/mL+f+M2bl/wBb9NJ+Pp76xezH/TrORv8AngT/AAnrmb72f9PT5w/5rp/1Zi6r1vz/AL7/AH1vcm9RXTrr/ef9j/vuPfuvdd/6/H++/wCI9+6914/n/b2/3359768Ouhz/ALA/8R/t/euvddn6e/de66/33P8Avdve+vdd/wCv/r/0/H+w966914n/AIp+R/j7914de/331/339PfutdeHIP8AvPv3W+vfT/ff4f8AGvfuvcevc/m3++A+g9+6917/AGP/ABP5/P8Aj79178uvf7D/AGH9Pe+vdXN/yov5RvYPz93XT9h76OT2F8WdqZxKbdG8EjemzvYdbQyeSu2T1t54JIJagFFhyOWcNTYwSWVZ6lfAIH95vevbfbayba9u0XPOE0dY4+KQA8JZ6GtPNI/iemdK93U7ez/s3e8/XKbzu6vByjE9C2Q9yynMcR8kBxJL5GqJVwxj3++req+uuk9g7a6u6n2fhNh9f7QoBjdu7W2/SikxuOpfJJPKwBaSeqrKyqleepqZ3kqKqokeWV3kdmPNnd943Pf9xut33m+kudynbU8jmrMeH2AAUAUABQAAAAB10E2/b7HabK227bbSOCxhUKkaAKqgeQA/1E5Oel/7LelnXvfuvdRq2to8bR1eRyNXTUGPoKaetrq6tnipaOio6WJ56mrq6md44KampoI2eSR2CooJJAHvYBJAAqT07BBPdTw2trC8lzI4VEUFmZmNFVVFSzMSAAASSaDPWtb/ADBvn3P3pWV3T/UtbPSdP4uuUZvOx+Snq+ycjQzao5ArBJqbaFHUoHpoWAerkVZ5QAIo4xzsuy/Shbq6H+MkYH8P/Q3+D7eur/3ZPu1R+3cFtz1ztbq/PE0f6MJoVsUcZHmGuWU0dhURKTGhJLs1Uv8Avvp/rexL1md/g69/vv8Ajfv3Xuvfn6cf7b3rr3Xv99/vh7917r3H9R7317r39P8AYjn+v5/2/v3XuvHnn/b/AO+ube/deHXjz9f9h9P+I9+69Tr3/Ee/de69/T/fW/r/AK/v3Xuvf7b/AHnn6ce/da68f+I/33+29+6317/ffT37r3Xr/wC+/p/t/fuvdeP+3/31/wA+/de/Lr3P++v/AK4+nv3Xuvc/77/ePfuvde/2Hv3Xuvf77/ef6fj37r3Xufx/vH++/Hv3Wuvf8jt/vvr791vr31+n++/4r7117rr/AHxt7317rv8A3349+6917/iv++/offuvde9+9Kde69/t/wDjf+3+vv3XvTr31v8A7f37r3Xv9gffvs6917/bfj/kXHv3Xuve/de69/vP/Ih7914de966317/AHj3vrXXv9v9ef8Ab/T37h1r7OvfX6c+/db9evf63++/w9+6917/AH3+2/2/v329e69/vH/FP9t7917r35/r/wAU/wBj7917r39R/wAa/wCJ9+69/h69+P6f4f8AEG39ffuvde/4p/yPj3rr3Vpn8p/u9+u+/qnrHKVfi213Ljf4XEkrqlPTbz2/DWZLbdQWk/Q1fSvW0AVLGaeqgBvpWwd5ktBNZrcqP1Ijn/SmgP7DQ/t6w5++j7erzR7aw832kGrdthl8QkCpa1mKxzrjiEbwpqnCpHIRSprs0+wH1yT697917r3v3Xuve/de6qe+SWzhtHtPNPBF48fuVU3LRaU0xhsi8q5GNSLpdMpDM2kW0o68ci/z3/fg9th7ee/3Mk9pb6Nn31F3KGi0UNOzLcoDwJF0krkChVZEqKEE5+ey/Mf9YeQ9sWWSt5ZE2z5qaRgeGfXMRQV8yDnj0An++/3j3iFXqV+u/wDfX/23+9e/de669+6913/xH++/xHv3Xuuvfut9e/1/futde964+fXuve99e697917r3+++nv3Xuve/de697917rv8A3319+6917/fc+/de669+691737HXuu/99/j7917rr37r3XveuHXuu/8Aff77j3vr3Xv99z7917r3++49+69117917rv/AH3+29+/Pr3XXv3XujyfCuk1VvYVeQv7FLtqjUlPUfupc3M4WT8Bfs11L+bqfwPfVr+6/sNe4e826FRSOHbIgdOT4jXzsA3y8JdSjjVSeA6xd+8vcabblC1BPdJcuc47RCBUf7c0P2+vR+PfXPrE7r3v3Xuve/de697917r3v3Xuve/de697917r3v3Xuve/de697917r3v3Xuve/de697917r3v3Xuv/9bf49+691737r3Xvfuvde9+691737r3Xvfuvde9+691737r3Xvfuvde9+691737r3XvfuvdfM0/mwf9vHvmN/4mvcv/AELSe+sPsx/06zkb/ngT/CeuZvvb/wBPT5v/AOa6f9WYuq9eP9v/ALz7k7qK89e/3w/2/vfXuvf7G/vXXuvW/wB9/t/8Pfuvde5v/wAi4/w976917/ez/tvwP9j7117r3++vwb/763v3Xuvf74j/AJH7917r3+++vHvfXuvf7782/p/r/Q+/de69b/ffi/vXXuvD/e7/AOP5/wCKe99e66sOf+K/7z7917PXd/6f7782/wAPeuvU6vv/AJR/8mXdvzSyeL7y77os9sX4uYmvgqcZA1PVYrcPelTR1Q+6w+1qmQ09RjdixtC0OQzkN2kkDUtCTOs9RRY3+9XvvZchxTcvctyR3HNzqQxqGS0BGGkGQ0uapEeAo8nbpV8jPZ72OuecDDzFzRHJByyCDHHlXuqGuDgrAeBcdzgkRkfGN8LZ+z9q9fbWwGyNj7dw+0tn7VxVHhNuba2/QU2LwuFxNBEsFHj8dQUkcVPTU0ESgBVUf1NySffOq+vrzc7y53DcLp5r6Zy7yOSzOxyWZjkk9Z52trbWVtBZ2cCRWkSBURAFVVUUVVUUAAGAAKAdKT2l6f697917qNW1tHjaOryORq6agx9BTT1tdXVs8VLR0VHSxPPU1dXUzukNPTU8KM8kjsFRQSSAPewCSABUnp2CCe6nhtbWF5LmRwqIoLMzMaKqqKlmYkAAAkk0GetbL+YF/MBrO7azI9QdP5GpoOn6CpMGfz8BlpazsuspZbjghJ6bZtNNHqggbS9awE0wCiONBzsuyi1C3V0v+M+QP4f+hv8AB9vXVz7s33Z4Pb+G15555tUk54kSsMJoy2CsPzDXTA0dxURAlENdTGqD/ev99/Tn2Jes0evf77/ff7D/AGPv3Xqde/31/wDePp7917rq3++/5H7917ru/wDT/eL+/de69+eP6C3v3Xuvf77j/fW9+6914/j/AHv37r3Xv6/T/iv+29+69178/wC2/wCIt/X37r3Xv9j9f8P8f8PfuvHr3v3Xuvf8U9+6917+lv8Aff74+/de/Lr3/FP9hz7917r3++/H1/4j37r3XV/+R+/de67/AN9/X37r3Xv8f99/yL377Ovde/4p/vv9496699vXuP8Aff8AE8e9/l1rr39Pz9P+J/3n37r1evf7D/ff4e/dbp1737h177eve9de66/5F7317rv/AHvn+vH0/wCKe/de+fXv99/vuPfuvde55/33Nv8Ajfv3XuvD8j/effuvde9+6917/e/z/r+9de69/vv8P+R8e99e66/4n/H37r3Xf++/p/vhb37r3Xv99/vf19669nr3P+v9P99z9Pe/l17rw/33++59+6917/b/AO2/H+39+6914/7z7917r1v8f9j/ALz/AIk8+/da69/r/wC+5H4/Pv3W+vD/AIp/xXj37r3nw69/vfP+8e/de6ftrbly+zNzbd3ft+pahz21s5itw4arUurU2Uw1dBkaCcFHjktFU06nhgTb6+25Y1mikif4GBB+w9Fu87TY79tG6bHucPibdeW8kEqmndHKhRxkEZViMj8ut2Trne2M7J2BsrsHDFTi97bVwO6aFQ4doYM5jKbIrSymwK1FIagxSKwDJIjKwBBAimaJoJpYX+JGIP5GnXz+808v3nKnMu/8s34/xzb7ya3fFKmGRk1D+i2nUpFQVIIJBB6Wftroh697917r3v3Xuif/ADC2kMls7C7ugiBqNtZP7OskAIP8LzXjhDORwwiycECqD9PM1jyQecP95H7eDfPbHlv3EtIAb3Yr7wpmyD9JfaYyTTB03SW4UNw8V6EEkNkT93XmA2XMe58vSv8Ao3sGtB/w2GpoPtjZyacdAr8q5PfFDrMrrr37rfXvfvy611737r3Xvfuvde9+yOvde9+9Ovdd+/de669+691737rfXv8Aff76/v3Wuu/fuvdde/de697917rv37r3XXv3Xuve/de6979/g691737r3Xv9v79+fXuve/de69/r+/de68ffvt691737r3Xfv3XurCPhfTFNub3rLNafN4ym1EjSTSUEspAH6gy/e834Nx/Q++yn92PZGPkP3O3HSaS7vBHWuD4VvqoBxqPGyeBqKcD1iF95ScNvPLFtUdlrI3+9uB/z5j8+jp++nPWNPXvfuvde9+691737r3Xvfuvde9+691737r3Xvfuvde9+691737r3Xvfuvde9+691737r3Xvfuvdf/9ff49+691737r3Xvfuvde9+691737r3Xvfuvde9+691737r3Xvfuvde9+691737r3XvfuvdfNO/m/4uPD/zLfl/RxyvMs3aP8ULuqqRJndtYDNyxALcFIJcgUU/UqoJ5v76teyEpm9qOSHIpS00/wC8SOv86V65oe+KCP3V5uAP+ixH9tvCf8vVbf8Avv8AeLe5V6ijr3P+P0/3nn/evfuvddG/++P+2/3r3vrw67/31/8AC/vXXuuj/wAVvwf99f37rw67/wB7/wB9z/vPv3Xuvf8AGv8AH/b+/de69/vv9f8A4r7917r3+xP+8W/2H9ffuvde/p/vvx9fe+vevXXP++/x/wCK+/de67/33/Iv8ePeuvde/P4/rzb/AIp7917y62R/5Pf8k7L/ACTqNvfJf5YbfyeA+PKikzPX3XtTLLjM53aVm8lPlMosTx5PB9YsIriT9irzSMppmSlIqJcVvfH39g5VW65T5MuVk5myk0w7ktfVV/C9x+1YvxVftXKL2W9jX342vNnOVqV2LD29u2Dc+YkkHEQeaqaGb4sRU8Xd+xOJxWBxWMwWCxmPwuEwuPo8Th8PiaOmx2KxOKx1NHR4/GYzH0ccNJQY+gpIUihhiRI4o0CqAoA98/ZppriaW4uJWkuJGLMzEszMxqzMxqSSSSSTUnJ6ziREjRI40CxqAAAKAAYAAGAAOA6cPbfVuve/de6w1FRBSQT1VVPDTUtNDJUVNTUSJDBTwQo0k0880jLHFDFGpZmYhVUEk29+AJNBx6vFFJNJHDDGzzOwVVUEliTQAAZJJwAMk9a2n8wj5+1vc2SyvTPUOVkpOosXVtS7h3DQzPHP2XX0co1COVNLLsukqY/8niBtXuonkuniRR1smzC2C3d0v+MHgD+H/ob/AAfb11b+7F92q35DtbPn3nizD87zJqggcVFgjDzB43TKe9v9BBMa0bWxqb/33/Gv6exL1mp17+n+t/t/+N+/fZ17rx/5H/sPfq9e69/rj/H/AIj37r3Xv97/ANtz7917rr/ff761vfuvdd/8a/3r37r3XuP99/vPv3Xuvf77/Dn/AJH78evdet/vuL+/efXsde5+v/Ivx/h7917r1/8Aiv8Avv8AH37r3Xvz/vv6gf4e/de69/sP6ce/de669+6913/vh9P99+ffuvdeP5/33/G/x7917rr/AH3/ABX37r3Xf/G+Pfs9e69z+f8AeuPfuvde/wAOfx7917r31P1t9f8AY/7D37r3Xv8AY/6/P/Iv6e/de69/vv8Aff7b377evde59+69+fXv99/vv8Pfuvdde/dez139f99x/r+/de+fXv8Aff42/J+g9+6917/H37r3XX4/2HPv3Wuu/fvs63143/P/ABr/AGHv3Xuvf7Af7D37r3Xv99z/ALb/AHj37r3Xv8P99/vuPfuvde/335t/r/6w9+6917/eOf8AYfj/AHnn37rXXvp+f9iPfut9e/3xv/t/p9ffuHXuvf8AG/8AWH4/3v37r3XuPr9P+RcH3rr3Xv8AjX/Ee99eHXrfX+g/3w9+698uvf77+nvXXuvf748/6359+691tA/yoezP77/Fym2pVVHkynVe7M3tUxuQZjhMm8e6cLUkgWNPrzNTSxXOoCjItYKTH/MVv4O4tIB2yKG/Pgf8Ffz65BffO5S/q97wzbzDFS03myiuKjh4sdbeVft/SSRvL9UedaWaeyHrErr3v3Xuve/de6Se+9tR7w2buXbMgUnM4etpKcuQFjrTEZKCckggeCtSN/8AkH3H/uryTB7j+23O/I04H+7PbZ4EJ4LMyEwPkEfpzCNxg5XoQcq70/LnMmyb2hNLa5R2pxKVpIv+2Qsv59UpSxyQySQzI0csTtHJG6lXjkRiro6kAhlYEEH6Ee/l4uLee0uJ7W5haO5idkdWFGVlJDKwOQQQQR5EddMUdJESSNg0bAEEZBByCPkR1w9s9W6979nr3Xvfuvde9+69137917rr37r3Xf8Avj7917rr/ff8R7917r3v3Xuve/f4evde9+6917378+vde9+6917/AH3/ABHv3Dr3Xj7917r3v3Xuvf77+nv3Xuve/de697917r3v3Xuve/Z691737r3Xvfuvde9+691Zb8PKRYessvU2XXWbyyLahfV4oMTg4UR72F1kVyLfhvfcf+7b20WnsTv98dPiXfMty1RWuhLWyjCn7GV2FPJvyGFP3i7gyc77fBU6Y9tjx82lnJI/LSPy6Nf76DdQF1737r3Xvfuvde9+691737r3Xvfuvde9+691737r3Xvfuvde9+691737r3Xvfuvde9+691737r3X/9Df49+691737r3Xvfuvde9+691737r3Xvfuvde9+691737r3Xvfuvde9+691737r3XvfuvdfNj/AJzH/bzj5c/+H5guSPpfr/Z3vqr7E/8ATpeSv+eZ/wDq9L1zT99f+nrc3f6eD/tGh6rG/wB99P8AYe5a6iXrw/5Hz/vuffuvHr3++/2HP+H59+9evddfj8c39+6912Lf7D/ff6319+6917/D/e/z/r+99e66+v8AxN/94v8Aj37r3Xdh/vv9t7116p69/sTx/jb/AHn37r35ddf65/2H9Pp/vXvfXvy69/vh/vv8Pfuvdd2/33+++vvXXq9bVH8nT+R4/YMW1flb8z9rqvX1XTQ53qjonO088VbvWKZVlxe9uyaCVImpNmzRMJ8biXPlyoKT1KpRaIq7Dn3y+8ENua85O5DvP92SkpcXaEUiIw0UB85PJ5BiPKpV6lMwPZn2IEiWvNfPNkDEy6oLN1rUHhJcKfUZSI/IyZ7RuT09PT0lPBSUkENLS0sMVPTU1PEkNPT08KLHDBBDGqxxQxRqFVVAVVAAFveDDMzszuxLk1JOSSeJJ8yesxQAAABQDrN7r1vr3v3XusNRUQUkE9VVTw01LTQyVFTU1EiQwU8EKNJNPPNIyxxQxRqWZmIVVBJNvfgK4HHq8UUk0kcMMbPM7BVVQSSSaAADJJOABknrXH/mDfzBp+2p8t0r0plpabq2mlkot3buopHhn7FqIX0y47HSqVki2TFIvLCxybC5/wAmsJhxsmy/T6Lu7X9f8Kn8PzP9L/B9vDqh92T7skXJUdlz/wA/2Svzg6h7a2cAixBFRJIMg3ZHAcLcYH6tTHUR/tvYnp1m/wBe/wCRf74+/de66/3n37rx67+v0/33++v7917r3v3Xuvf4/wC+/wBv/U+/de69/vv999ffuvde/wCN/wC+49+6917/AHv/AG/++59+6917/ff8i9+6917/AG5/4n/iPfuvde/2H+v/AMbt/X37r3Xj7917rx9+69117917rv6f4+9de69/vHvdevcevW4/33/E+/de69/vv99/j7917r3+8+/de69/vH0/339ffuvde/Nrf776/T37r3+Drx/331v7917r3++v7917rr/W4/33Pv3Xuu/99/xP+249+6917/eeP9f/AHi5Pv3XuvfT/ff8a9+69+XXvr/xH++Pv3Xuvf7f/iffuHXqde/43/xHv3Xuvf74j/ivv3Xuvf7x/wAj/wCI9+6914/76/v3XuvW4/1vr/sffuvDr30/P0v7917yz17/AH31/wCNe/de68R/xv37r3Xj7917y69/X/ff717914de+n+w+t/99+D7917r3+t/vv8Akfv3Xuvf1/3n/fc/Q+/de66+nv3Xuu/fuvde/wBt/vv+ND37r3Xv99/xq/v3XurlP5Ne/jiu1u1etp5wlPvHZON3RSRubq+T2VlzRGKAWIjlmx27Z5GtYOlOL30qAFuaYdUFtcAfCxB/2wr/AJP59YH/AH8OWhecm8mc1xx1lsdwkt2I/wB93UWup9QHtlA9C+OJ62IfYJ65e9e9+691737r3XvfuvdVB99bYG1O1930EUfjpK6v/jtDYaU+3zca5F0iHAEdPVzywgfQePj384/3vORR7f8A3hPcTa4IdG3Xl19fB5ApfKLhwo8ljneaIDgPDoMAddD/AGo3w7/yDy9du9biKLwH9dUJ8ME/NkVXP+m6B/3jV1InXfv3+Dr3XXv3Xuve/de697917rv/AH3/ABX37r3XXv2evde9669173vr3Xvfuvde9+691737hw691737HXuvf63v3Xuu/wDff7z/ALxz7917rr37r3Xf+P8Avuffuvdde/de67/33+Fvfuvdde/ep69137917rr37r3Xvfuvdd+/cOvdWofFelan6cwspDgV2Uz1Upa1iqZSeivH/tGqjI/4MD7+gD7gti1p92flKdg1Lq93CUV4EC8lhx8qxH/bV6wP9+JxN7j7nGCKxQQKafOJXz8+/wDZToxfvM3qHOve/de697917r3v3Xuve/de697917r3v3Xuve/de697917r3v3Xuve/de697917r3v3Xuve/de6/9Hf49+691737r3Xvfuvde9+691737r3Xvfuvde9+691737r3Xvfuvde9+691737r3XvfuvdfNj/AJzB/wCxnPy5H/Z+YL/33+z7f7yffVX2J/6dLyV/zzP/ANXpeuanvqP+Yrc3f81IP+0aDqsb/Y/6xtzf6e5b6iT8uuub/wCw/wAPeuvdd/77+g/3w9+6917/AFv8P6fQf7G3vfXvt66+t/8Aff776e/de4deH+9/6/8AT+v9Peuvdd/n/H/bj/Y+/de/wde/1v8AkX9fe+vde/r/AL78fT/effuvenXvp9P9b8D/AH309+691ziilqJYoII5Jp5pEihhijaSWWSRwkcUcSBnkkdiAFAJJIt7qzKql2YBQKknAA+306vHHJLIkUaFpGIAABJJOAABkknAA8+twf8Ak3/yPlwB2f8ALP5n7X1Z9TDuHqj4/bkxgMeCb9iowu+O0sdWg6s4hBnoMDNFaiJjmrB9wPtqfB/30+8Cbn67kvkO8/xbKXF4jfHxDxW7D8Hk8wPdlY+3vbNP2V9jBtv0XOHOlpXcsPb2rj+x81lmU/6N5pGR+lhn/VosW2X7wx6yw697917r3v3XusNRUQUkE9VVTw01LTQyVFTU1EiQwU8EKNJNPPNIyxxQxRqWZmIVVBJNvfgK4HHq8UUk0kcMMbPM7BVVQSSSaAADJJOABknrXH/mD/zBp+2p8t0p0plpabq2mmkot3buoZHhn7FqIX0y43Gyrpki2TFItiRY5Mi5/wAmsJhxsuy/Thbu7T/GOKqfw/M/0v8AB9vDqh92P7skfJUdl7gc/wBkr84Ooe2tnAIsQRiSQcDdkcBwtxgfq1MdRH++/wB9x7E/Wb/Xv8T/AMb/AK/429+6917/AH3++/1vfuvdet7917HXv99/vuf6e/de669+6913/wARex+n/G/fuvde+v8Ah/vHv3Xuvf74/wCt7916nXv95/r/AL3/ALf37r3Xv9b+v+9fk+/de69/j/Xn+n/Ee/de+zr3++/p/Tj3rr3XXvf2de679+63173716117/ff7630966917/ff8R7317r3+++v59+6917j8e/efXuvf7b/ffT+p9+6917/ff4f64t7917r31/2H+x/H+v7917r39f99/tuPfuvde9+6917/b/AO++nv3XuvX4v/h/UfX/AHvke/de69/xT/jf9f8AD37r3Xvfj17rr37r3Xf+9/0+n+x9+69176f77/kXv3Xuvf77/ff0+vv3XsZ66/33+8f737917rv/AFvfuvde/wB9/sffuvde/wAf+Kf717917r3P59+69176/wC9e/dex17/AH34t7917r3++/PP/Ee/de8+vf7Af8iH14N/fuvdev8AT/ff8R9ffuPXuvW/1/8Aef8Aiffuvde/H0/3j/ff09+69g9e/wB9/vP+39+6911+Pfuvdd/739Of95/2/v3XvLo5/wDL23o2x/l/0vXNOIaXPZ6s2XWI5slUu8sPkNv0EDmxa4zNdSyJa15I1B4uCU75EJdsuhSrKAw/Ign+VeoD+87sA5h9jefYBEWmtrZLpCOK/SypM5/5xJID/RJpmnW3N7jbriT1737r3Xvfuvde9+690QP5nbbEeR2du2KP/gXSVu361wLWeilGQxwYgeppUran682jHvkR/eb8kiLdPbT3Ft4h+tBPt07fOJvqLYH1qJbrjkBBx8stPu2byXs+Y+X5H/s5EuEHyceHJ+wpH+bdEg/H++/33PvlT1k/1179+fW+ve/da67/AN9/sffuvddf8U9+691737y6913/AMR7917r3++/339ffuvdde/de697917r3++/3w9+p17r3/FOffvLr3Xv98ffuvde/wB9/X36vXuvf77/AH39Pfuvdd+/de69/vv99b37069117917rv3rr3XXveePl17r3vXXuve99e679669117317q3b49UopOmtixAKNeOraqyliL12YyNaSSwB1E1Fz+Ab249/Rx9zzb02z7tXtNbIqhWsJJcVIrPdTzk5zUmQlhwDEgYp1z1935zce5HNMhJxMi5/oQxp+ztx8uhm95K9Rt1737r3Xvfuvde9+691737r3Xvfuvde9+691737r3Xvfuvde9+691737r3Xvfuvde9+691737r3X/0t/j37r3Xvfuvde9+691737r3Xvfuvde9+691737r3Xvfuvde9+691737r3Xvfuvde9+69185X+enRUlB/NT+VUFHTw00MlV05WvFCgRGq8l8fep8jX1DAcGWrrqqWWQ/wBp3JP199Rvu8SPL7O8nNIxLUuhn0W8uFUfkAAPl1zZ9/FC+7XNgUUH+Lfzs7c/4eqk/wDiv++/3r3NXUQddj/C3+++n+wPv3WuvfT/AH31/wCN+9de66/x/wB9xx738uvfLrv/AH3++J+nvXXuvf0H++49+6917+n/ABH/ABHvfXvXr30/2/8Avv8Abe9de69/xW/++49+691Nx2OyOZyFDiMRQVuVy2UraXG4vF42lnrsjksjXTx01FQUFFSxy1NZWVlTKscUUatJI7BVBJA9tyyxQRSTzyKkKKWZmICqoFSSTQAAZJOAMnpyCCa5mhtraFpLiRgqqoLMzMaKqqKksxIAABJJAHW7L/J2/kkY/oKPbXyg+Xm3KbJ97pNBmuteqa96TI4bqBFUtQbi3RFE1TQ5fstiwmpog8lPgbK/rr7NR4B++Pv9LzK13yjyTdFOXKFZ7gVVrn1SPgVg8icNLnhHh88PZr2Qg5UjtuZeardZOZz3RxEhktQfsqrTerCqpwTNWOzH7xQ6yS697917r3v3XuuEkkcMbyyukUUSNJLLIypHHGilnd3YhURFBJJNgPfuPVlVnZURSXJoAMkk8AB5k9a7P8xH+YCnZpy3RPSmVb/R7BO9Hvne1BO6f35np5CsuBwk8TLfZ0My/vz8jJstk/yUXqRtsey+BovLtf1vwqfw/M/P09Pt4dRPuu/dmblIWPuN7gWX/ImZdVpaOAfpAwxNMCP9yiPgT/iODVv1jSKnP/Yj/ff7f+nsU9Z2de/H++P5/wB49+69178/7D/Hj37/AAde69b6/j/ff8a9+691737r3Xvr/vvx/vPPv3XuvX+n+w/2H09+6917+v8Avv6j/D3rr3Xv+Kf63/FffuvdeHP+9f77+vvfXvt6978evdev/vv98ffuvdet+ffuvdeA/wBh/wAV/HvXXj178fj+v+3/AB7317069/vre/de69z/AMR/sfx/vXvXXuvX/wCJ/A+nFve+vde/1v8AYfT+lvr7917HXv8AjXv2evde/wCK/wC+/wAePfvTr3Xj/vv+J9+6917/AHr+v+8f48e/de69/vh7917r3H++/H+9+/de69/vr/7x79178uurH/e/futdd/i39f8AfHn37rfXv8b/AO9f776H37r3Xv8Akf8AvfvXXuvf77+nvfXuuveuvdd/jn/ff149+696dd/1H/FLe99e+fXXv3Xuvf763v3XvXr35/H++/3g+/de69f/AIj37r3Xvfuvde/23v3XuHXv99b3rr3+Dr3++4976917/fW/1v8Aiffuvdev7917r3v2evde5/w5/wBf/kfv3Wuve/db69/yP37r3Xv999ffuvdK7YG5pdl782TvKF3Sbae7dubmieM2kSXBZmiykbx2BOsPSgjj6+2biPxoJov4kI/aCOiPmbaV3/lvmDYnAKXtjPAQeBE0TR5/Jut4SOSOaNJYnSWKVFkiljZXjkjdQyOjqSro6kEEGxHuJuHXz1srIzI6kODQg4II4gjyI65+/dV697917r3v3Xui9/J/b/8AHeos1OkfkqNvVmNz1OALkCCo+xrGB+qhMdkJmP8AgvvDv79vJw5t+7lzXcxwB73Z57fcI8ZHhSeDOwPlptp52PqBTqXvY3d/3X7h7ZEz0hvI5IG/2y60/bJGgH29VUe/n26z166/33+t7917r3v3Xuve/de69/vv99z7917r3v3Xuvf76/v3Xuve9de697317rv/AH3++/1vfuvdde/de697917r3++/31/z79SvXuu/99/re99e6696691737r3Xvfvl17r3v3+Dr3Xvfvn17rv/ff717917rr37r3Xvfuvde9+691737r3VzfU1IaHrDr6nbUHGztuyyKy6WSSpxVLUyRlfwY5JSv9ePf03fd9259q9ivZ6xkVllXlrbSwIoVd7SJ2Uj1VmI9cZz1za5/uBdc8c3TCmk7lcAUzULKyg/mBXoQfcv8AQR697917r3v3Xuve/de697917r3v3Xuve/de697917r3v3Xuve/de697917r3v3Xuve/de697917r//T3+Pfuvde9+691737r3Xvfuvde9+691737r3Xvfuvde9+691737r3Xvfuvde9+691737r3Xzn/wCe9/29Z+VH/lD/AP4HDqD/AF/fUP7uv/TnOTv+ov8A7Trnrm37+/8AT2ubP+oX/tDt+qif99/vXubOod67/wCI/wCRD/evfuvdeJ/2Fx+f+R+/deHXX+8f77n/AHn3vr3Xdr/776f7x7917h17n6D/AA/w/wB9/j719vXvt66H4/33++59762fPrv/AH39Ppb3rrXT7tjbG4967jwe0NoYPK7m3TufK0OD27t3B0NTksxm8zk6lKTH4zF4+kjlqqytrKqVUjjRSzMwA9pry8tdvtbm+vrhIbOFC7u5CqiqKlmJwAAKknpXYWF5ul5bbdt1s819M4REUVZmPAAf6gBk463rP5Q/8lvbnw/oMP378kcZgd4/J6tihr9t4dHjzG2+jKWppSPtcVMyfZZfsaSOoZK7KRiSCiIMGPdlElXVc8Pe335uueJJ+W+VpZIOUVNHb4ZLsg8W81gxVIzQv8UgBoiZ9+z3spacjRpvvMCxXHNjA6ad0dqpFNMZIGqVgaSS0wP04+3U8mwZ7xo6yA697917r3v3XuuEkkcMckssiRRRI0kssjKkccaKWeSR2IVERQSSTYD37qyqzsqIpLk0AGSSeAA9eteD+YV/MKk7DkzHRnRmZeLYMTzY3fO+cdMUk3xIjGKpwGAqY2DJs9GBWoqFIOUIKoftLmqGuybJ4QS8vE/V4qp/D8z8/QeX28OoH3Yfuwryyth7ie4lgDzIQJLS0cVFoDlZplPG5IyiEf4v8TfrUENNv+wP0/H+vf6+xV1nh11/xX/W/wCI9669117917rl9f8Aff8AEWHvfXuuv95+v++/x9+69/g69/sf6fn/AGF7Dn37rXXvp791vr3+sbf7f+n+t7917rr/AH3++/pb3rr359d/0+n+3/1uD7317rr37r3XZ4tz/wAi/wCRe/de69/vv+Re/de69/vr+/de69z/ALb/AHw9+6917/jf++/w9+69178f1t/j/sffuvdd/wBP9b37r3XVv99/sfr/ALf37r3XX/ED37r3Xf8Avvx/T/W9+r17r3/Iv949+6917/ff77/Y+/fPr3Xv99/vH+3966917/iP99f3vr3Xvzf/AH39Pp79xr17r3++/wCNfk+/de69/wAa4/439Pfuvde4/wBf/Y88e/Y6914f7D8f77i3v3Xuvf77/ffn37r3XX/EW9+6913zyOP+Nj/bjm3v3Wuvf8U9+6317/D/AF+P9gP9b37r3r17/b/X6/7D+o9+6917/fXP+H5/1vfuvfZ17/fD/b+9de69739vXuvf77n37r3Xv6/X6W/5H/sPeuvenXv99/vf+x976914e/de699P95v/AMa9669178/8U/3n3vr3XXv3Xuu/9b83/wAf+R+/de69/vv9a3v3XuvD/kf/ABX+nv3Xuvf1P/IuT798+vde/wB9/vvp7917PW6z0DuT++PRfTW6jKZpNw9W7Cy9RI7mST7uu2ti56xJnMkpM8VU7rJdmOsG5P19xRdx+FdXMR/DIw/YT1wD9ytp/cXuJz3swTStrvF5EoAoNKXEiqRgYKgEYGCMDoXPafoE9e9+691737r3TJuXDR7i27nsBNoEWbw+SxTs4JVRkKOal1m12Gjy3uORbjn2GedOW7fnHk/mrlK70/Tbpt1zaNWtALiF4iTTONdajIpUZ6M9l3J9n3jat2jrrtbmOUU4nw3DU/OlPT16pDnhlp5paedGimgleGaNhZklicpIjW/tIwIPv5YLu0ubC7urG8haO7hkaN1PFXRirKfmpBB66exSRzRxyxMGjdQQR5gioI+RHWP/AH3++PtP1fr3++v/AIe/de669+pXr3Xvfuvde9+691737r3Xvfuvde9+6917/ff63v3Xuve/de697917r3v3z6913/xr37r3XX+++nv3Xuve/de697917rv377evdde/de69/vv+J9+691737r3Xv99/vvp7917rv3759e697317q73a1L9jtjblEAFFHgcRShVZmVft8fTxWVm9TAaOCeT7+qXkixG18l8o7aqgC32u1ioCSB4cEaUBOSBTicnz65g77P8AVb5vNzWviXczenxSMeAx59P3sT9FXXvfuvde9+691737r3Xvfuvde9+691737r3Xvfuvde9+691737r3Xvfuvde9+691737r3Xvfuvdf/9Tf49+691737r3Xvfuvde9+691737r3Xvfuvde9+691737r3Xvfuvde9+691737r3XvfuvdfOk/nxQTxfzVvlDJLDLFHVRdIT0zyRui1EK/HfqamaaBmAWWJammkjLLcB42X6gj31C+7myt7OcohWBKm7BzwP1tyaH0NCD9hB65ve/8ckfuxzQ7xsFdbZlJFAw+kgWorxGpWWoxUEcQeqhfp/X/AHw/p9Pc29Q117k/7xxz7917rr/Y3/339ePr7917rs/4f8U/31/959+6917/AH3P0uP97Pv3Xuuv99xz+Of95976913b8f77/evp711759LTrrrjffbm99tdbdY7Tze+N97wycGH21tbbtDLkMvlq+fURHDBELRwQxI0s80hSCnhR5ZXSNGdUG6brt2ybfd7ru17Hb7dAhZ5HNFUDzJ8yTgAVLEgAEkDox2nady33cbTados5LjcZ30pGgqSf8AAFSzMQqqCzEKCet+7+U3/ACgdi/A3bVP2h2euH3/8pt0YmKPK7gWCKswPVGPrIY5K3Z/Xzzq5lyEjkx5LN2jmrFXw06w0xlFTzc95/e7cfca7badpMltyfC50pWj3DA4lmp5eaRZC/ExZ6aeh3tL7Q7b7d2Ivbwpcc1TIBLLTtiByYoa5Cg/E5o0hFSFWiC7P3AXUz9e9+691737r3XTMFBZiFVQWZmIAUAXJJPAAHv3WwCSABUnrXi/mI/zBKjfdTneheksu0GxqWaoxO/d742pGve08LGKs29gaunc22jE6lKmoRr5Mgop+0uaka7HsojCXl2v6hyqny+Z+foPLjx4dPvuvfdli5di273I9wbENzC6rJZ2ki4tQcrPMrD/ck8Y0I/xcUY/rUENNH4/w/H4/P19irrPPj17/AF/pf/iLf63v3Wuvf73791unXvr/AK/H/FPz7917r3+2/p7917r3P9f98frz79x6914/7b/fcfj37r3Xv94/4j37r3Xvz/j9f+K+/de68P8AeP8AffTn37r3Xv8Ae/p7917r3+v/AK9/9h7917FevX9+699vXvfq9e69z/vv9h7917r3/Iv6f7z7917r3/E/71/T6e/de69x+bD/AHn/AI37917HXrf77/fW9+6914f7f/W/Pv3Xuvc/77/Y/j/Ae9de699Ofp/sPe+vde/5H/vre/de699f99/xT37r3Xrf778/73/U+/de69/vP+2H1/4j378+tddf77/iffut/Mdd8/1/2P8AyP37r3XiP94H/E/7D+vv3Xuvf1/r+P8Ab+/dep176f77/Af7x7917/B17/eL2I/33Hv3Xuvf8i/P+++nv3Xuve/de69/sP8Aff8AFffuvde+lv8AD/ff7H37r3l17/ff8a+vv3l17r30/wB9z7917r3++/p+Pfuvde/33++/w9+6917/AH3/ACL37r3XuD/X/ff4e/de69/j7917r3/Ff99z/sPfuvdeH++/339ffuvde/33+Pv3Xuuv99/r/wC9e9de+zrl/vX+98fn3vr3XXP++/w459+6917/AI1x/X3rr3XXvfXuu/8Aff8AEc/j8e/de9etu3+X3mzuD4cdFV5kaU0+2cnhNTGUkDbO6s/ttYx5iX0wjE6Bb0WUafTb3Ge8IY9zvFP8Vf2gH/L1xD+8zt37r99vca20BdV4k3l/xIt4Z64xnxK+uc5r0cj2WdQT1737r3Xvfuvde9+691Tp3Vgxt7tXfOMVPFEc9VZGBANKpT5oJmKdE/5tpDXhV/wHv5r/AL0nKq8m/eD919kjjKQHdpLlFpQBL1VvUC/0VW4Cr8hTro17Z7p++OQuVr1m1P8ASLGx9WhrCxPzJQk9Bd7gLoc9d/77+nv3Xuuvfuvde/31/fuvdd/73/T+nv3r17r319+69117917r3v3Xuvf77/ff4+/de6979Tr3Xvfuvdd+/cevdde/de697917r3v3Xuve/de697917rv37r3Xveuvdde99e697917r3v3XupNHTtWVlJSKSGqqmCnUqpkIaaVYlKoCC5BbgXF/p7MNpsG3Xdds2tGKvc3EcQIXUQZHCAhQRqNThaivCo6ZuZlt7e4uGHbGjNxpwBPHy4cer0lVVUKoCqoCqqgBVUCwAA4AA9/V4qqiqiKAgFABgADgAOuWZJYlmNWPXfvfWuve/de697917r3v3Xuve/de697917r3v3Xuve/de697917r3v3Xuve/de697917r3v3Xuve/de6//V3+Pfuvde9+691737r3Xvfuvde9+691737r3Xvfuvde9+691737r3Xvfuvde9+691737r3XzyP5/3/b0PvD/w1umv/fS7QHH4v76bfdq/6dHsX/Ne6/7SJOuen3kf+nmXP/PFB/gbqmH/AH3+P+w/w9zz1AnXv99/vre/de68P98Pz+Pfuvde/rfi/wCf8P8AjXv3Xuu/95/3w9+6111/xFv96/1jY+/db6Fno/o3tX5Idn7W6c6W2bk99dh7wrTSYXBYsQxgRxIZq3J5PIVctPjsLhMXSo09XW1csNLSwIzyOqi/sl5h5i2blXaLzfd/vkt9sgWrO1eJwFVRVndjhUUFmOAD0ect8t7zzZu9tsmw2bT7hLwHAKo+J3Y4VF82PyAqSAfoJfyu/wCVL1X/AC9dkJuCvNDv35J7vwlPSdh9mPD5KLDQzMtVVbJ64iqYIqnE7Up6hUFRUOFrMvLAs04jjWClp+aXu77ybz7m7gbaPVbcqwSEwwVyxGBLOQaNIRWg+GMEqtSWduinth7U7L7c2HiRgT8xTRgT3BH5mOIH4Iq8R8TkKzk0ULbV7hfqVuve/de697917rokKCzEKqglmJAAAFySTwAB791sAkgAVJ61+/5hv8w1t0HOdDdDZsrthTUYrsLsLFzkHchGqGt2ttasha428Dqjra2M/wCX8xRH7XW9SMdk2TTovLxO7iqny+Z/yD8z10w+7B92AbQNv9x/cfb67uaSWVlIv9h5rcXCn/RuBiiP9jh3Hi0WKk8+xd10B69x/sf969+69x69/vv9f/ePfuvde/H+F/8Aiv8AvPv3XvTr3vXXuuve+vdd35/x5/33Hv3Xvl17/ef62/31vfuvDr39f96/x/4offuvde/3v/fX9+6917/D/if99/T37r3Xvx/vv97966917/Yf77jj/Ag+9461176c2/4kf6/+xPv3W+vf71f6e/de6978evde/wB8P949+69178f77/ffX37r3Xv6f77/AG/v3n17rr+nv3Xuu/8Ain++/wB49+6917/H8g8fX8+/de66/wB9+f8Ab+/de67/AN9/sffuvdevx+f999L/ANbe/de69/T/AH3+x9+6916/++/3w+vv3Xuvf73/AMR7917r3+P++/417917r3v3Xuvfj/fD/fX9+6917/Y/8b/Hv3XuvfT/AFvfuvde/F/8f9v/AMV+vv3XvPr3++/P49+6917j/ff8R798+vde/wB9/vv6+/de69/T/H/WH++59+r17/B117917h13/h/xA/31+Pfutde/1/8Aff73791v8uvfj+vFv9j/AK3+t7917r30/r9P97/p/t/fuvde9+6917/fWv8A4/n3rr3Xv9b/AGJ97696deH++/2HP+29+6917/ff63+9+/de69/h/j/vvxf37r3Xv99/rf7xf37r3Xv99/rf717117r3++/B5+nvfXuvH37r3W0n/KlyoyPxA29RhkJwO9d84pgokDIZssuc0ya/SX05kH0+nSR/av7jzmIU3SU+qqf5U/ydcePvmWZtffHdZyDS5sLSTyzSLwsf84qZzUHyp1ZF7I+sVOve/de697917r3v3Xuq0/mBhPsOxsZmES0We25StI9gNdbjampo5hf+1po/t+f9h74gf3kfKx2r3m5d5mijAt922SME04zWsskT19aQtb/4PIdZrfd23P6vk2+25m/UtL1gB6JIquP2v4nRUB75409ep9697917rr3706917/fc+/de67/33+9+/de66/3w9++fXuve/de697917rvn37r3XXv3Xuve/de67Hv3Xuuvfuvdd+/de669+6916/8Axr3rr3Xve/Tr3XrW9+691737r3Xvfuvde9++zr3Xv99/r+/de6VexKQ1++Nm0AUua3de3aQLqCajU5ejhsHPC31/W/HuRPaGwO6e7HtftgWpueYttipWlfEvIUpU8K14nh0Q81XAtOV+ZLomgisLh+Ffhic8PPhw6ux9/UT1zK697917r3v3Xuve/de697917r3v3Xuve/de697917r3v3Xuve/de697917r3v3Xuve/de697917r3v3Xuv/1t/j37r3Xvfuvde9+691737r3Xvfuvde9+691737r3Xvfuvde9+691737r3Xvfuvde9+69188f8An/8A/b0Pu/8A8Nfpr/30u0PfTb7tX/To9h/5r3P/AGkSdc9PvI/9PMuf+eKD/A3VMX++/H+H49zz1AnXQ+n/ACL/AHv/AF/fuvHr39fr/h/tv8fpb37r3Xr/AF/x/wB9/tve+t9e/wB9/vv68e9da6H74zfGXuL5ddv7Z6R6P2vJuXee45TJLNK0tLgdsYOnkiXKbr3bl0gqI8JtnDxzK09QyO7syQwxzVEsMMgb5s5t2PknZLvmDmC7EVhEMUoXkc/DHGtRrkamBUAZZiqhmAk5U5T3vnTerbYthtfEvJMkmojjQU1SSsAdKLUVNCSSFRWdlU/Qy/lu/wAtLpz+Xl1fHiduU9Fu7undOMpU7W7hqqIR5XcFSHjqn27txZzJNt7YmNrEX7eijYPVPElRVGSYL4+ZPup7r757nbuZ7pmg2GFz9PbA9qDhremHmYfEx+GpVKLWvR3249ttk9udnWysFEu6SgG4uCKPK3oOOiJT8EYNAMsWcsxsm9xV1IvXvfuvde9+6910zBQWYhVUFmZiAFAFySTwAB791sAkgAVJ61+/5hv8w1t0Nm+huhs2V2ypnxfYXYWKqCG3Iw1Q1m1tr1kJBG3gbx1tZGf8v5iiP22tqkY7JsmnReXid3FVPl8z8/QfmeumP3YPuwDZxt/uP7kbf/u3NJLKykX+w81uLhT/AKNwMURH6OHceLRYqT/+Rf778exd10A69/vv98Peuvde/wB4/wCR+99e69/T/ff8i9+6917/AA/2/v3Xuve/de69/rf778+/de69/sP999fp/T37r3Xv99/xT37r3Xvx/vuOf949+8uvdet711vr3J/2/wDX/iPr9Pfutfl17/ff4+99e69/xr/inv3XuHXuf9h/vv8AiffuvV69/vv9jf6+9de69/vXH9B/tr/n3vrXXv8Aff7H37rfXvp/r+/de69/vv8Afce/dez+XXv+N/77/effhx6917/ff7z7917r3/Ef776f6/v3XvTr34/xuP8AYfj6+/de69/yL/ff09+6917/AH3/ACMe/de68Cf6j/if+Kn37r3Xj/vv8Offuvf4Ovf8b/B/3349+69Xr3++/wBh/t/6+/de69/sP6/8i9+6911/iTf37rXXvfut9d/7b6f77+vv3Xuvcf77/Yf7x7917r39ffuvde49+6917+g5/wB9/h7917r39P8Aef8Afce/de66P+v9LD34de67/wB9/S309+6917/ff7z7917r1v6/73/sffuvde/3n/ffj82t7917r3+++l+ffuvevXueD79175de/wB9/rf7z/h7117r30+v+vbn/fX976917/C/++/5H7917r1/68/8Tz/xT37r3Xv6/T/ff0/w9+69176e/Z6917/ev99/Xn6+/de697917rZP/k65T7r42b3xjzNJLiu5880cZjCrBRV+zdizQqrhQH11sdSxBJYX/pp9gPmdAt/EwHGIftqw/wAFOuUH36bMQ+7HL92qALNsMNTXi6XV4DjyopQeQP216tm9hzrCzr3v3Xuve/de697917olvzOwwm23s3PrFdsdmq/EySgcqmXolq0V7fVdeGNif0km36jfmN/ebctLdci+2vN6wVlst1mtC4rhbyDxaNTiNVmKE/CSQKazXJb7tm5eFvPMm0l8TW0coHzicoafOk2acaD06r198a+sveve/de6979nr3Xvfuvdd+/de66/3319+6913/r/AO+H+Hv3Xuuv+K+/de697917r3v3z691737r3Xf++/1+ffuvdde/de69799o6917378+vde9+6917/ff74+/fPr3Xv8Aff77/be9de6973jr3Xvfut9d+/da669+690KHStKKvtnr+Eqp0bnxlTZk8gvQzfeg6fwymnuG/skX/Huffus7em5feI9n7d0Vgu9wS5XVmAmcGnqDGCG/CQGHDoDe5k5t/b/AJukBObGReNPjGj/AJ+4efDz6uM9/Sh1zl697917r3v3Xuve/de697917r3v3Xuve/de697917r3v3Xuve/de697917r3v3Xuve/de697917r3v3Xuv/19/j37r3Xvfuvde9+691737r3Xvfuvde9+691737r3Xvfuvde9+691737r3Xvfuvde9+69189b/hQVj5qL+Z325UytEyZfY/T2QphGzsyQxdcYDFMs4ZECymoxjkBSw0FTe5IHTL7s8gf2l2dQDVLm5B+3xmbH5MPzr1z3+8pGye5bsSKPYwEfZ3rn81PVKX+A/N/wDfcce59z1APXfP+H+Fv9gP94976913/vv96966111/h9Of+Kf639ffut9Gu+HHw07t+cPceG6e6V29JWVM8lPV7u3hXw1Mezuu9stKUq90bvysMUq0VFEiMKeBdVVX1AWCmjklYL7BvPXPewe3uxT75v1yAoqIogR4s8nlHGp4n+I/Ci9zEAdDXkTkPfPcDeo9o2eKka0M0zA+HBGT8TnzJoQiA6nIoKAMy/RC+BnwB6R+AHUdL1z1dQLmt05NYqzsbtbL46lp939hZwKNdRWPE9S2I27QtdMdiYZnp6KLktNUST1M3MT3F9yeYPcnen3TeJNFouIbdWJihT0HDU5/HIQGY+ihVXo9yNyLsXIOzRbRs0NWOZZWA8SZ/NnI8vJVHaowPMk8vuPehn1737r3Xvfuvde9+691Qb/MY/mCQ5uPNfH3ovNs+LEk2N7K7BxFURHlQmuGs2Ztmsp2/cxRYlMjWRtpqrGCImDytMMNj2Wmm9vE+aKf+PH/ACD8+uk33WfuyvYNt/ub7i7fS7oJLCykXMdaFbq4U8JPOCIiqVErgSaAlHn/ABX+vsX9dDOvWt9eD/vv8PfuvDr1/wDffX+nv3Xuvf0+v+v/AIe/de69/sf+Nn/evfuvde/33++/2Pv3n17r35/3r/X/AN6Pv3XvLr39ef8AbD+v+29+698uvf77/Yf7b37r3XX++/wv/wAi9+6113/vv+I/x9+6317/AI1+f99/X37r3Xvfuvde4/4p/vPPv3XvPr39fz/vvr7917r3/Ee/de69/X/fH3716917/G3++/5F7917r3Nv9j/r+/da69/vv+I/p711vr31/p/vv959769w69+P99+f+Re/Z6917/ff778e/de697917rr37r3Xf+P/ABq/v3Xuvf8AG/p7917r3+3/AN9+PfuvfZ17+o/23+3/AD7917r30/33++Pv3Xuvf70bn37r3Xv+N/n/AHwHv3Xuvf77/fX9+691179149dn/e/fq9e699eeP99/t/fuvdet/vv999ffuvdeH+P+34+v+x9+6917/bf7H/ffQ+/de69/r8f76/09+6917/D/AIr7917r3+2/31vfuvde/wB9zb/iffuvdePv35de69z/AMi9+69+XXv9h/yP/bH37r3XX/Gv+K+/de67/wB9c/7H37r3+Hr3+H0+n+9/8U9+6917+v8Avv8AfX9+6917/kf+++vv3Xvn17/D/ff74e/de68P+K/77/Y+/de69799vXuvf8iP4/3v37r3Ww//ACZKyV+pe4aAhPBTdi4urjIB8hlrdtUsM2pr2KaMemkW4N/rf2B+aR/jdsf+F/5T1y8+/nCi878j3Ir4j7U6n0olw5H83Nfy6uW9hjrBDr3v3Xuve/de697917oAPk5iP4r05uORV1S4ioxGXiGjUf2MlT01QwP1TRRVkrE/0FvoSfeIn36OXG5h+7Vzy8Ueq52+S0vFFK4iuYklI9NMEkpr6Ag0BJEt+x+4fQe42zIxpHcJLEc0+KNmX7auiinzrxHVUXv57es+Ove/de697917rv8A33+2+nv3Xuuv99/vre/de69795de69/j7917r3v3Xuve/de6978Ovde9+6917/ff77/Y+/de697917r3v3l17rv8e/de669663173v1p1rr3+8+/de697917r3v329e69/vv99/r+/de679++3r3Q6fGqkNZ3Ts0EMY6ds3VyFWUFft9vZZ4j6vqpqCgIAvY/wCxGWf3HNtfcvvPe21EJht/rpnIIFAm3Xek54jxDGpABNCeAqRFnvVcC39tOZCCNbiFB89VxED/AMZqRX0/Lq2f39DXXP8A697917r3v3Xuve/de697917r3v3Xuve/de697917r3v3Xuve/de697917r3v3Xuve/de697917r3v3Xuv//Q3+Pfuvde9+691737r3Xvfuvde9+691737r3Xvfuvde9+691737r3Xvfuvde9+691737r3Xz7v+FDv/by7fX/AIjDqX/3mE/w99K/uxf9OpsP+ey5/wCP9c/fvMf9PIj/AOlbB/x+bqjvn/ff8a95CdY9469/xv8A33+t7917r3/FPr/tvz/re/de6PH8DvgF3n8/+2YOveqcWcdtXCz46q7N7SysDHanXG36ud0+8rmMtM2Y3BXRwyLjsTTP91WyozHxU0VRUwR77i+5XL3trszblvM2q9kDCC3U/qTuBwHHSgqNcjdqj+JiqNIXt77b7/7ibotptcXh7dGw8e4Yfpwqc8KgyOQO2NTUkgsUSrj6IPw2+GHSHwa6ex3T/SWCkpaLzDJ7s3blvtqneG/9yPGIp9w7qykFPTrVVAjHipoI0jpqKnAihRVuW5i89c+cwe4W+S75v9wDJTTHGtRFDH5JGpJoPNiSWZssSeujfJ/J2x8j7LBsew22i3U6nY0Mkrn4pJGoNTGgHABVAVQqgAGx9gzoU9e9+691737r3XvfuvdULfzDv5h3338c6D6Dzn+Q/wCUYnsbsbE1H/A/9UFdtHaNdA3/AAB/VFX18bfv+qCE+LW8ov2TZPgvLxPmqn/jzf5B+Z66Qfdf+6/4H7u9yfcrbv1+2SxsZF+HzS5uUP4uDQwsOzEkg16VWjP2MD10S69/rf7D3rr3Xve69e69x/xX37/D17169711vr3++/4n3vrXXX++/wB9/U+/deHXvp/vv9t79/g6913f37r3Xh/vd/fuvde/p/vvrz/vPv3Xuvcf77/ffn37r3Hr3+w/43/tvfuvdeH+++v+P+8+/da69791vrx/339f8ffuvZ69/r/77+tv8feuvde/330/23vfXuvf763v3Xuvf7H8f6/v3Xuvf8Rf+nv3Xq9e/r/j/vv6fT37r3Xuf99/tvfuvde/23++/wCI9+6917/X/wB9f/iOPfuvf4evf778f7G/19+6917/AHn/AH39Pz7917rw9+6914/8b/2H4966911/vv8Afce99e67/oP6/wC+/wBf37rX29e/41/yL37rfn17n/ff19+6914/77/b/wCtx7917r3+9/77/iPfh17rr/ffX3rr3XZ+vP8Atv8AkfPvfn1rr3+w/wB9/wAV9+63176f8b/H/G/fuvde/wAP+I/3ke/de69/vv8AfH37r3Xv9v8A4/7Dn6e/de69/vvx7917r3++v/xH+v7917r3+w9+6917/D/bf74c+/de+3r3+8/778n37r3y68P99/j7917r3P8Avvp/Tj37r3Xv96/w44/p+ffuvddf778e9de67/33+8+99e67P1/3n/ef9tc+/de66/4p/vr+/de69/vv979+69178fX/AA/3r/H37r3V/v8AJakc7S78iLuY03FsKRIyxKK8uN3Mruq30h3WJQxtchRf6D2Cuav7e0PnoP8Ah65o/f4Vf357bPpGs2l4K+ZAkgIFflU0+0+vV3HsK9c++ve/de697917r3v3Xukd2HihnNh7yxBTW2Q2xnKeFebipfHVBpXGnktHUhWA5uR9D9Pcc+8HLy82e1HuTy0U1Ne7HfRL6iRraQRsKeayaWAzUjIIx0I+T787XzXy3uAaghvoGP8ApRIuofmtR+fVKvv5eOumHXXv3Xuvf77/AB9+6917/Y+/de67/wB9/vr+/de669+691737r3Xfv3Xuuv+Re/de6978Ovde/2/v3Xuve/db69791rr3v3Xuu/98Pfuvdde/Dr3Xv6/776e/de67/33+wP+w9+69117917r3v3Xuve/de697917ozHxNpRP25BKQpNFt7N1QJFyC601FdCP0tartf8Apcfn3nV/d32Qu/vERXBAJttkvZRUcKmGHHoaS0r6VHn1Cfv/ADmL29ljBP6t5Cv7Cz5/3j9tD1aJ77x9YMde9+691737r3Xvfuvde9+691737r3Xvfuvde9+691737r3Xvfuvde9+691737r3Xvfuvde9+691737r3X/0d/j37r3Xvfuvde9+691737r3Xvfuvde9+691737r3Xvfuvde9+691737r3Xvfuvde9+6918+7/hQ7/28u30Pp/xjDqX/wB5hffSv7sX/TqLD/nsuf8Aj/XP37zH/Tx4/wDpWwf8fl6o7/w/oP8AH/jfvITrHv59e/3j37r3Vj38uP8Alrdy/wAxDs58FtJX2f1HtKsoG7U7dydHNNiduUVRJHI2C2/BpSPce/MjQl3pKASRxooEtTLBCVZ4s90/dbYvbDaBcXlJ97nU/T2ymjOR+NzxSFTQM9CT8KBmrSU/a/2s3f3H3MiMmDl+Bx49wRgcD4UVcNMwzT4UUhn4or/Q4+M/xh6X+IvU2B6Y6L2hS7U2fhEWeqlJWqz26c7JT09Pkd17uzBjjnzm5cv9shnncKiKqQwxw08cUMfMfmvm3fudd5ud95hvmmvpMDySNKkrHGvBI1rgD5liWJY9GOXuXdn5V2q22XYrJYLCIYA4sfN3biztxZjUk9D/AOw30d9e9+691737r3XvfuvdUM/zE/5hMs8u4Pj70TmJIaeF6vCdmdg46Zo5amWNnpsjs3a1VGQ6UiMGiyNchBmIaCE+PyPKL9k2SoS9vExxRf8AAx/yD8z10f8AuufdiRE2z3N9xrENIwWWwsnFQoNGS6uFPFjhoIj8OJJBq0qtGH++/wBhz/X+nsYddE+vf6/9Lf7C/v3XuvH/AH3P+8f7D37r3r163++/5H7917rr/ef99/sPfuvdd/71/vv8LfX37r3Xv6/7zb37rQ69/j791vr3++/2H19+6917/kfv3Xuvf4f7b/ffX37r3p17/in/ABT/AHj37r3n178f630/43/sPfuvdeH1+gP++496699vXv8AffT/AA/x976917/fX/3j/eD7917r3/Ix+f8AX49+6917/Y/X/evfvs6917/fD/X+v9D78evde/H++/p/Xn37r3Xv999Px+f9h7917r354+v+H++v7917r35/33+2/wBh7917r3+AuP8AD/iffuvde/1v6/8AI/fuvddD/ffT/kXv3Xuu/wDX/wB4/wBh/rj37r3+Hr3/ABv3rr3Xvp/vv9t7317r1rf776f737917r3v3XuvfU/4/Xj/AH1/fuvde9+6917/AFv6f8j9+6917/ff6/8Ar+/de69/hY3+nv3Wuvf77j/ff7z791vrv/ff1+nNv9t7917066/33++/23v3Xuvf7b/ff8V9+698z11b/kf0/Pv359e67/33/Ef4e9de69/vH+9/74e99e69/vv+N29+6917/iv/ABX37r3Xuf8AffT37r3Xv99/sP8Ab+/de69/t/8AfW/1vfuvde/3r/ffX8e/de69/wAaP1/2H+9+/de69/vvx/vPv3XvlXr3++tx/t/fuvfPrr37rw67/p/X/Y39+6917/C/++/1/fvz69178+/de69/vv8AkXv3Xur6f5Ktc8mN+RmNMaiOkruq65ZATqdsjT9hU7xkfQLGMYpB+t2P9PYN5rWj2T14hh+wr/n65u/f8tgt57W3eo6nj3BKemhrJgfz8Q/sHV5nsJdc7+ve/de697917r3v3XuumVWUqwDKwKsrAFWUixBB4II96ZVdWR1BQihByCDxBHWwSpDKaMOqPdxY3+DbgzuIKlDisxk8bpOq6mhrZ6UqdZLXXxW5N/fyt88bGOWOdOb+W1Qqu37pdW1DWo8CeSKh1EnGjzJPqeuoOz3v7y2ja9xBqJ7aOSvrrRW8sefTP/vv9v7C/Rj117917r3v3W+ve/da697917r3v3Xuu/8Aff74f7D37r3Xv99/X37r3XX++/2/v3XuvfX/AF/fsde67/33+w/2Hv3Xuuvfs46917/jfv3Xuvf8a9+6913/AL7/AGHv3Xuvf77/AH309+6917/X/wCI9+4+XXuuvfuvde9+/wAPXuu/fuvdde/de6N/8NaXXv7c1ZZ/2NnzU1wRo/yvNYiWzcai5+y9PNrX/wAPfSP+7N24S+7PPm7UasHLph8tP695avnFdX+L9tCBTVUGopjx95CfTylsltUd+4hvn2QzDHy78/l1Y777VdYZ9e9+691737r3Xvfuvde9+691737r3Xvfuvde9+691737r3Xvfuvde9+691737r3Xvfuvde9+691737r3X//S3+Pfuvde9+691737r3Xvfuvde9+691737r3Xvfuvde9+691737r3Xvfuvde9+691737r3Wgd/wAKNcZTUH8x2vq4DJ5c10j1bk6zWwZRUxNuLDKIVCKUj+0xMRIJY69RvY2HSP7rcrSe1saNSibhcKPs7Gz+bH8qdYBfecQL7i2hHFtrhJ/5yzj/AADqhv8A23++/p/r+8jOsdurZv5Xv8qftL+YXvpstkXy/Xfxy2nWIu++1Djg02Yq421HZPXcdai0WZ3VVKLVFQRJSYeA+aoDyNT0tTC/u77ybR7ZbeIIQl1zTMv6Vvqwg/37NTKxj8K4aQ4WgDOs0e0/s9ufuHdfXXpkteVoz3zAd0pBoY4NQoTUHU9CqcCGbt6+gt0f0b1X8cesdr9P9M7PxWx9gbRoY6LFYbFxWaaUIgqstl619VZmc9lZU8tZXVLyVNVMxeR2J980uYOYd45p3a83zfb57jcp2qzMeHoqjgqKMKigKowB10K2XZdr5e2y02fZrNLfboF0oi8B6kk5ZmNSzMSzMSzEkk9Cz7JejTr3v3Xuve/de697917qjP8AmHfzDvsf450H0HnP8uvUYjsbsbE1H/AH9UFdtHaVdA3/AAO/VHX18TfseqGFvLrkiFuybJr0Xl4nZxVT5/Nh6eg8+Jxx6Ifdf+6/9T+7vcn3J27/ABbtksbGRfj80ublD+Dg0MLDvxJINGlXoW/2P4/H+t/xX2MuukXXj/vv8eBz7917r3+9f6//ABH19+6917/fc/0/H+Pv3XuvH/YH/ff09+6917/ieOf8fr79175de/239LfT6c/7b37r3Xv96/31/wDb+/f4Ovde5/23+++n+w9+6917/W+n++/1v6e/de9Ovf8AFP8Aiv8AxT37r3Xv6f6/05/3x9+6917/AH30/wBv/vHv3XuvD/jX+9e/de69/wAU/wB8Ofeuvfl17/ff4e99e669+69nr3v3Xuu/944/P++49+69/g69/t/+Rn37r3Dr3++4/wB8P6+/de697917r3/Ffp/xS/v3l17r1v6/6/8Avv8AD37r3Xh/T/Yf77+vv3Xuvf4c/X37r3Xv99/vuffuvde/33P4/wCRn37r3Xv+K/7xx/xHv3Xuurfn6e/de67/ANt/yI/T37r3Xrf7xwf8Pfuvde/4r/tvfuvcevD/AH1vfv8AB17r3++Pv3XuvfX+p9+6917/AG/+H9f9f37r3Xf/ABN/z9P969+6911/xH0/H/FOffuvdeP++/5H7917rw/33+vx/wAV9+69119f99/xT6e/de67/P8AxHvXp17r3+3H1/334/PvfXuuv9b/AIr/AL17917rv6/8b/1j7917r3++/PP+24v7917r34/1v999ffuvde/2P/Fb/wCt7917r3++/wBt7917r3++/Pv1Ovddf7H/AIn37r359d/77/e/fuvde/w/33+t/sffsde+3r1v+I/w4/2Pv3Xuvf77+h9+6917/ivv1evddf48/wDG/fuvdXt/yUf+5l//ACjX/wA1X2D+a/8AiB/t/wDnzrnN9/8A/wDBTf8AU0/7x3V7fsIdc5uve/de697917r3v3Xuve/de6p971xv8K7e39TaNHlz0uStpC3/AIzBDmNVgiX8n32q9ub3ub3Pzefe22Vdg+8f7uWKxhBJuhuaUAr9ZFFdk0AHxGfVWlWrUlidR6Ke1d79f7ecpz6q6bQR/wDOFmhpxPDRT5cKDh0EvvHXof8AXvfh17r3vXXuvf77/fD3vr3Xv999Pfq9e697917r3++49+69137917rr37rfXvfv8PWuu/8Ae/fuvdde/de697917r3v3Xuu/wDffn3rr3XXvfXuvf6/vXXuve99b67/AN9/vHv3r1rrr37h9vXuve/de6PD8K6TXkuwa6y3pqHblJcltYFbPmJrKttJU/Yckm4Nrfn31U/uv7ESbv7ybnRaw222xVzq/We9fA4U/QyTkGlOJ6xf+8vcabLlG1z3y3D/AC7FhH21/Ux+dfLo/fvrz1iZ1737r3Xvfuvde9+691737r3Xvfuvde9+691737r3Xvfuvde9+691737r3Xvfuvde9+691737r3Xvfuvdf//T3+Pfuvde9+691737r3Xvfuvde9+691737r3Xvfuvde9+691737r3Xvfuvde9+691737r3Wg9/wAKQv8At4pT/wDiAesv9v8Axbe3+Pvo/wDdY/6de3/Syn/47F1gJ957/p4lj/0qof8Aq9cdB3/Ke/lA7++eW5qLs3s6DO7B+KWAr5kyu64AlBnu0Mlj5zFU7Q67aqimApYqlDHksyYpKaj0vBD5KoMsJn7z+922+3VpJtG0NHc85Sr2xnKW6sKiWah40zHFUM2GaiULFvs97M3nPlzHve9xvByhG3Edr3LKaGOI8RGCKSSj5pGdepo9+7rbrbYfT2w9q9YdY7VxGydg7JxFNgtr7XwVN9tjcTjaUMVjjUs81RUVEzvNUVEzyVFVUSPNM8ksju3Nzdd13He9xvN23a8e43K4cvJI5qzMfM+gHAAUCgBVAAA66B2NjZ7ZZ2237fbJDYwoEREACqoFAABwA6W/tB0q697917r3v3Xuve/de6oz/mHfzDvsf470H0HnP8u/yjE9jdjYmo/4A8NDXbS2jXQt/wADv1R19fG37HMMDeXW8Qs2TZNei8vE7OKqfP8ApN8vQefE449EPuv/AHX/AKn93e5PuTt3+LdsljYyL8fApc3KH8HBoYWHfiSQaNKvQt/vX++v7GdeukXXvx/yP/iePfuvde/4n6+/Z6917/ffX3rr3Xv9tf8A3sf7bj3vr3Xv99/sffuvde/33/FPr/T37r1Kde9+69178+9de699f94+n+wv/h7317r3/Fbe/de69/sf99bg8j+nv3Xuvf8AGv6e/fn17r3++/3j/jXv3Xuvc+/de69/vv8AfX9+69176/S/P4/43/h7917r3+x/3319+6917/jX+t9Pfuvde/33/Ivr7917rw/33+829+68evX/AOR/Xi39Pfuvde/33++59+69143/AOIH/FLe/da68P8Afcj+n+t/X37rfXv99/vHv3Xuuv8AfW/H+9+/fn17rv8Ar/t/fuvfb17/AHv/AF/fuvde/p/vv6+/de69/vjf/ff19+69117117rv/jfP5+nvfy6917/fW/3w9+691737r2euv99/vv8AD37rw67/ANj/ALf37r3Xv9t/xX37r3Xr/wBf+J/H9effutevXuf99/j/AL1f37rfXvr/AL78/wCxPv3Xuvf4+/de69/yL/Yfm3B9+6917/ff77/Y+/de66/3359+6913/tuf+JH9OPfuvde5/wCI/wB59+698+vf74f7D3rr3n148/77/X976917/jR/43/r+/de69/sfp/xX/b8e/Z6117/AH39Pfj1sde+nP8Axq3v3XuvX9+69148/wC+/Pv3Xuvf76/vXXuvf77/AFvfuvde976914f8T/r/AO8e/de6vv8A5K9HCmE+Q+QBfz1WV6zopAWHj8NBSb4ngKLpBDl8jJqNzcW+luQZzUxMtmnkFY/tI/zdc2fv93Ejbj7YWpp4SQ37j1q7WgP5UjWn59Xjewn1zz697917r3v3Xuve/de697917qrv5ZY/7LtyoqStv4tt/CZEG1tYjSoxRa/55xlv9h74Nf3h+zjbfvEz3uin7w2SyuK+unxbWvz/ANxqfl1nP7AXn1Pt7DCD/uPeTR/ZUrL/ANZa/n0Wf3gv1NnXvfuvde9+691737j1vr3v3y611737r3Xvfuvdd/77/kfv3Xuuvfuvde/1vfuvdd+/de669+8+vde/p/vv+Ke/fZ17rv8A33/Ivfuvddfn/Y+/de69b37r3Xf++/33+x9+691179/h6917/X9+691737r3Xv8Aff77/X9+691YN8LqYrgN81lmtPmMTShtPpJpKKplIDfUsBWi4/Fx/X32Q/uxrEx8ke6O5aTSXdbaKtMfpW7Pg+ZHjZHlUevWIn3lZw27cr21RVLaVvn3uo4f7T/D6dHW99PesZ+ve/de697917r3v3Xuve/de697917r3v3Xuve/de697917r3v3Xuve/de697917r3v3Xuve/de697917r/1N/j37r3Xvfuvde9+691737r3Xvfuvde9+691737r3Xvfuvde9+691737r3Xvfuvde9+691Qh8rv5Qk/ze/mV0HyB7qqqWg+MGyuquucPNtzH5UJuntjdeFye6a2r2sBQSGq2ztCiSthOTrZHgrahJFgolu8lXSZHcne9o5A9qZOWdgQtzbcXk7eIV/Tt43WMCTOHlNDoUAqtNTnAR4O5s9oYOd/ciz5m311PLltYxR+CD3TyrJM5VqfDEA66s6nPaKCp6vN2jtHa+wdr7f2Tsnb+J2rtHauJocDtvbeBoafG4bCYbG06UtBjcbQUqRwUtJSwRhVVQBYf19493t7ebleXO4bhcvNezOXd3JZnZjUsxOSSepqtbW2sraCzs4EitIkCIiAKqqooqqooAABQAYA6UXtL0/1737r3Xvfuvde9+691SJ/MZ/mApg4M18f+is+/wDeF2mxnZW/cPUrowlPokgrtm7croSW/jcrHRkKyJh9koanjJnaQ04r2PZfEK3l4n6fFVPn8yPT0Hn9nHoL91j7s7blJYe5nuJto/dYAksLOVf7ZsFLqdD/AKCOMMTD9U0kYeEFEtAvH5P++/33+9exp10t69/vvp/tv9v7917r3++/33+39+6917/evfuvde/33+w/2HJ9+6117/H+n+xt791v/D14f8R/vhx7917r3/E/77/iPfuvde/1r/7D/kf+Pv3p17r3+9/7H/kfv3XuvH8f1/3j/kfv3Xuuh/xv37r3Xf8Ar/Xkf8U+vv3XuvW/2/5H+3/w/Hv3Xuvf77/ff7b37r3Xv8f99f3rr3Xv95/33+PvfXuvc/77/H/ePfuvde/3x9+6917/AHr/AH3+9e/de69/xX/e/fuvde/417917r35/p/vHv3Xuvf8a/3xv7917r35/wBj/wAbH+9+/de68f8Ab/4/n/jfv3Xuvf8AIv8Aiffuvde/P++H4/r/AI+9de69/rcf7H/b+99e69b/AF/6/T378+vde9+6917/AH359+69178/8R+PfuvdeP8Avf8Ar+/de66/331/qR7917r3++P1+vvXXuu7/wDGz/X8+99e69/vv6/6/v3Xuve/f4Ovde/33/I/fuvV49e5+l/95/2P+H59+6917/iP9h79w69178/77/fce/de69/rf7762/r7917r3I+v/Ir/AOt9PeuvYx13/r/7D/W/p7317rr/AH3/ACP37r3Xvx/vvoP+J9+61178f7e3+8f8V9+6317/AH3+3/2H09+6917+v++/p79jrx69z+L8fn/ePfuvddf7f/ev8B/vPv3Xuu+Px/rWPv3XuvW/33/E/k+9de69/wAT/vjf+nHvfXuuv99/vXv3Xuu/fvy6917/AH3+v/t/fuHXuvf77n3759e62AP5LdPMuzu+apkIp5tzbHp4pLrZ5qbF7hknQAHVeNKuMm4t6uL82BXNP9vaDz0H/D1zP+/xLGd/9uIQ36q2d2xHoGkhAP5lW/Z1dr7CvXP3r3v3Xuve/de697917r3v3Xuq8/mfQePdGy8ppt95ga+g12N2/huQFRpvpAOn+K3/AFG1/oPzxv8A7zraRDzt7W76IxqudquYNVOP006yUrTy+qJA1Gmo4WtWy/8Au13evY+ZbHV/Z3cclP8AmpHp9fPwvTy4nyJf75hdZKdd+/f4evdde/de697959e6979w6917348D17rv/e/fuvdde/de67/3j/eT7917rr37r3Xv99/yP37r3Xvfuvdd/wC+/wCNe/de67VWZgiKWZ2CqqgszMTZVAHJJJ493SN5XSKJC0rEBVAqSTgAAZJJwAOJx1okKCzGigZPXnR42ZHVkkRmV0YFWR1JDKykAqykWI/B9+lilgkkhmjZJkYhlYEMrA0IIOQQagg0IPXlZXVWUgoRUEZBB66/1vdOt9df77/effuvde49+69173759e697917r3v3XurK/h3SCHrTM1RUeSs3lkCGDMSYafEYOKNWU+lSs3kPHJB5P0t3F/u2dt+k9jOYr91HiXXMtwQQSeyO0sYwCOAIcSHHEEVPADCv7xlwZOddtgB7I9tjx/SaackjzyNP7P2mx99COoA697917r3v3Xuve/de697917r3v3Xuve/de697917r3v3Xuve/de697917r3v3Xuve/de697917r3v3Xuv/9Xf49+691737r3Xvfuvde9+691737r3Xvfuvde9+691737r3Xvfuvde9+691737r3Xvfuvde9+691737r3Xvfuvde9+691737r3VJ/8w3+YYNrDN9DdDZsHdDCfF9hdhYqoBG2lIaKs2vtethYg7iIJjra2M/7j+Yoj91qamFOy7J4ui8vE/S4qp8/mfl6Dz+zjn992D7sB3o7f7j+4+3kbMKSWVlIP9yPNbi4U/wCgcDFER+th3Hg0Euv2WLFmYksxJZiSSSSSSSbliSefz7Go9OumYAAAAoAOuve+t9e/4oP99/sfr7917r3+PH+8/wCuPfuvde/x+n+9f7D3rr3Xv6f77j/inPvfXvy69/vv+K/4+/de69/yP/inv3Xuvf8AGz/X/effuvde9+8uvde/xvz/AK//ABv37r3Xv94+v1+v59+69178f77/AH309+69176/77/Y/j/X9+z17HXv9b+n/FT7917r3P8AQ/77j/ePfuvde/4p/wAa5/pz7917r39f96/5F7917rx/3309+6917/fX9+6917/Wt/vv+I9+69x69z/t/fuvde/23++/rbn37r3Xv6/7yffuvde/2H9P+Ne/de69z9Pz/j/j/vXv3Xvn17/ff8UPPvXXuuv99/vv8fe+vdd/7En/AIj375de69/rj/D/AH3+Pv3Xuvf7c/8AGv8Aivv3Xuvf77j/AH309+PXuvf7z/h7917r3/Gvx/vvx7917rr37r3Xf4/H+v8A8b9+698+uv8AH37r1eu/99/X/ivv3Xvn11/vHv3z6913/vj7917r1/8Aff8AI/rf3rr3Xv8AfW/334PvdOvde/w/P+v/AL3f37r1evf77/W/2Pv3Xuvf6/8Avv8Aifr7917r3++/3jj37r3Xv68f63v3XuvH/ff77n37r3Xvofx+f+Rf19+6917+v0t/vH/Ivfuvde/F/wDX/wCKf7zf37r1evf7x+eB/vXPvXXuvf0/F+L/AI+v+8+9+vXuvfkW/wAB/T/iffuHXuvW/wB9/wAT7917r3++/wBf+tuPr7917ru3+2t/xX+v0+nv3Xuuvr/X/ff737917r34/wB69+6917/fH/fH37r3+Hrr/fD37r3WxD/Jko5U6k7gyBaMwVXYuMo41BbyiWg2zSTzM6ldAjZcigUhiSQ1wLC4H5pP+NWw/wCF/wCU9cu/v5zo3PHI9sAfETanY+lHuHAp517DXHpk+VyvsMdYI9e9+691737r3Xvfuvde9+690Sb5pUPkwexMlpJ+0yuaodVjwMhSUNQRq1WGr+Gf0N7fUfnl5/ed7Ss3KHtTvpTvttyu4AacBcQxSEVrTP0oNKGtOIoQcm/u03WjdOarKv8AaW8L/wDON3X/AKy+vn5+Vfnvjr1lx1737h17rv8A33++/wAffuvdde/fl17r3v3p1vr3v3Wuu/8Aff778e/Hr3XXvw8uvde9+xWnW+ve/de679+61117917rvn6f7H377evdO234VqM9hYGJCzZfGwsy21BZa2GMkXuLgN/Q+xRyPbJec68n2rsQku6WiEjiA08akj5ivRfu8hh2rc5VA1LbyEfkjHq0/tL4/wCy+y0nrxENvbodWZM9joEtVS2AH8ZoQYoskht+vVHOLC0mkaT339+/uhe2PvlFdbs1sNn58KnTuFsi1kamPrIKqt0uANRaOcAALMFBU4Icie7fMvJTRWnifWbEDmCRj2j/AIS+TGflRo+PZU1FcnYnU28+sq3wbixxbHyylKHO0OuoxFda5UR1OhWp6gqCfDMsctgSFK8nip70/d29zfYrczbc47MX2SSQrBfwVktJ/QCSgMUhFT4MwSTBKqyDUcyuT/cDlrne28XZ7yl2q1eB6LMn2rU6l/poWXyJBx0GnuC/Xobde9+4fb1rrv8Ap7917rr3rrfXf+x/w/33+HvfWurTvirSmn6dxExDAV+Wz1UpKFQwTISUN0Y/51QaMjV/UEfj338+4FYm0+7TyvcFSBdX9/KKilaXUkNQfxCsNK+oK/h6wR9+ZxN7jbhGCP0reBeNeMYfPp8fD0ofPoxvvNHqGuve/de697917r3v3Xuve/de697917r3v3Xuve/de697917r3v3Xuve/de697917r3v3Xuve/de697917r//1t/j37r3Xvfuvde9+691737r3Xvfuvde9+691737r3Xvfuvde9+691737r3Xvfuvde9+691737r3Xvfuvde9+691737r3VKH8w7+YZ/dT+OdC9EZr/f0/wCU4nsPsDFz/wDHsfqgrdq7YrIj/wAfH+qOtrEP+4/mKI/da2phVsmy+LpvLxP0uKqfxfM/L0Hn9nHP77r/AN2H99/u/wByPcaw/wB0vbJZWUg/3I80uLhT/oHBooj/AG+HceDQTa/RJY6mJYsSWYksSTySbm97nn2NaDh10zAAFAMDrr/X/wB74/2/v3W+vfX8f8U9+69w69e/5/33+P8Aj7917068P+IP/E+/de69x/vvpb/e/fvy69kde4/r79Tr3Dr34/3sH/eOffh17r3+++n/ACL37r3y69/xX/fce/de69/xT/D/AH319+6917/ff7x7917z69/vX+2/3x9+6917+vP+++v+39+691788f76/v3Xuvf71/hf37r3Xv8AkXv3Xuvf7b37r3XX++/339Pfvt6913/t/wDffj37r3Xrf8U/2N/fvXr1evf776f7zz7917r39Px/X/fW/p79Xr3Xvz/X/ivH+Pv3Xq9e/wB9/vH0Pv3Xqde9+6917/b/AE/3j/X/AKX9+6910Ppf/ffT37r3XdvfuvY68P8Aff73/tvfuvddD/ffX+v+t/j791rrv/fW/wBb8/7D37rfXvp/vX+9fT37r3y69/vh7917h17/AIp/xHv3Xuvf71796de699P+R/776H37r3Xv99+ffuvde/33+9+/de+XXvx9P99/sfz7917z69/xX+v++PPv3Xuvf74cfX37r3XX+3/33+x559+611379556317/AH3+8e/cevddf8a/3j6f7x7917rv/ff7b/effuvde/3w9+6917/ev999bfn3rr3Xv6c+99e+fXv99/vr+/de69/vv9h/tvfuvde4t/vv999Pfuvde5/r/vre/de69/h7916nXuB/X37r3Xv+R+/de69/xH+Pv3Xuvc/77/kfv3XuvD/itv8AXP8AvHvXXuvf71/r/wCv/vfv3y698+vf77/kX+297691slfyccesPxv37kmjlSav7qzkAdwyxy0tBsjYPheEEAMFqKuZWYEglbfVT7AnNDVv4VrwiH/Hm65R/fruTJ7rct2oZSkewQmg4hnu7yoP+1VSB6GvA9W1+w31hT1737r3Xvfuvde9+691737r3RVfl/RCp6ux9SFBfH7vxc+vSpZY5sdmKN11mzIjyVCE2+pUX/qMA/7x7ahf+we2X4XvseYrWWtATpeC7gIrxClpUJpWpVQR5iefu73Jh55u4NXbNt0q0r5rJC4NPMgKaegJ6rO98Lus2uuvfuvdd34/3359+691171Tr3Xf++/33+v7317rr37r3Xvfuvde9+6917/evfuPXuve/eXW+ve/cOvde9+6117/AJF/T37r3Sw69gep39semjAaSo3ftqBFawVnlzVFGoYngAs3P+HuSvZi2e894faiziUGSXmXbEAOAS19Aor8qnPQe5vlWDlPmiZzRE265Y/YIXJ6us9/UH1zN6g5LGY7MUNTjcrQ0uSx9ZG0NVRVsEdTTTxMLFJYZVZHH+uOD7LN52XZ+Ytrvdk3/a7e92e5jKSwzRrJFIhwVdHBVgfmOlVle3m3XUN7YXUkN5G1VdGKspHmCKEdEg7V+Jf/AAJznWEv/HSabaVdOLf2nK4XIzuLfgLBUt/rTfRffLL7wP8Ad4pJ9fzV7ET6ZO532md+08TSyuHPb6LBcMRk0uFACdZP8hfeA/sNr54T0Au0X7BWaNR+ZeMfbHxboj2SxmRw9dU4zK0VVjchRStDVUVbBJTVNPKv1SWGVVdT/TixHP098qd92HeuWN2vth5i2q4sd5tpCksEyNHIjDyZWAI9QeBFCCQa9ZQ2V7Z7jawXthdRzWcq1V0YMrA+YIqD1B9lHSnr3++/3x9+/Lr3Xfv3Xurc/jxSij6Z2LEBp10FfVWDFua7NZOtJufpqNRe34vb39Gv3OduXa/u0e09si0DWU03EnNxd3E5NT6mQmnlWgwOue3vBP8AUe5PNMla0ljX0+CGNP8An38+PQ0e8mOo1697917r3v3Xuve/de697917r3v3Xuve/de697917r3v3Xuve/de697917r3v3Xuve/de697917r3v3Xuv/X3+Pfuvde9+691737r3Xvfuvde9+691737r3Xvfuvde9+691737r3Xvfuvde9+691737r3Xvfuvde9+691737r3VNv8wr+YVH13Hmejejcwku/wCVJsdvjfOOmWSPY8cimOpwOBqYyyvu90JWoqFJGMB0qfu7mmE2y7KbkrdXa/ofhX+L5n+j/h+zrO77sX3Yn5oew9xPcOwK8tKQ9paOKG7Iys0yn/iMOKIf9yOJ/R/tdd+SSSeV5ppHllmdpJZZGaSWWSRizyO7Es7uxJJJuSb+xwAAAAMDrqEqrGixxqFQAAAYAA4AU4ADh1w5/p/j731br1v99/yL37r3Xv8Aiv8Avuffuvddf77j37r3UuloK2u+4FDR1VYaSlmrqsUlPNUGloaYA1FZUiFHMNLAGBeRrItxcj3VmVaamAqaD7fT7emZrm2tvC+ouEj1uEXUwXU7fCq1IqzeSjJ8h1F926e69/vv+I/3r37r3Xv9f/D/AH3+Pv3Xuvf8U/w9+69jr1/99/vf9L+/de49df73/wAT7917rv8A3j/H/e/6D37r3Xv99/t/9j7917r3+++h5/r/ALb37r3Xv94/2/549+6917/ff77/AFre/de69/xN/re1/euvde/41/j/ALwfe+vde/F/6/8AEf8AIveuvV66/wB99OR7317rv/ff77/be/de69/vj/T37r3Xv99/vvx7917r3+t/vv8AYe/de69/h7917/B176fn37r3Xv6/763++Pv3Xuu/p/vuP98ffuvddf7D8e/de699f99x/X37r3Xv+R/776+/de69wf8Aifp/r/7D6e/de/Pr34/335HP+x59+6917/H/AH39f+J9+69117917rv/AG/++/3rn37z69+fXv8Aff7b+nv3Xuvf77/ff4e/de69/vr/AO+t9Pfuvde9+69173rr3Xv9f/H8/wDEe99e697917r3P49+69/h69x7917r3+3/ADYfX/e/fuvde/2P+Hv359e697917ro/m/8AXn/X/wCKe/fn1rrs2/33P+w/w9+r1sde/wCRf8T/AF9+69+fXvx/xP8AvP8ArD37r3+Hr3++/wB9/h7917r39ffj17r3++/3v/effuvde/31v999R7914de+v++/5Hc8+/de66/2x/3n37rx67+v++t7917r1v8Aef8AivH449+6917/AG//ABPv3Xuvf77/AHn/AIr7917HW0H/ACmce1H8SaSoPktluxd6ZBdaFEKxnF4u8JsPJFqxpu3+r1D8e495iNdzkHoi/wCCvXIH76dyJ/ey4iFP0drtUwc5EkmfQ/qcPSh8+rMvZF1iX1737r3Xvfuvde9+691737r3RfvlBR/ddMbmlsC1BVYCsUaSzc53H0bFSP0FY6skn/Ug/wBfeH/379v+u+7Fz7MFq9rNt8wxU/8AJQtoiR6UWViT5KG8j1LnsbceB7lbJHXEsc6caf6BI4r65QUHrTqqX/ff8a9/Pl1nv11/vv8Aff7b37r3Xvfuvdd/778fX/b+/de697917rr37r3Xv99/yP37r3Xvfuvde9+8uvde/H/G/fuvde9+69137917rr371690I/UEKz9qdeI4JC7x2/MNPB1U2Sp6iM3H4DxC/wDh7m77tdpFffeA9nIZVJVeY7GTB/FFOkqn7AyAn1FQcdA33EkaLkPnBl4nbrgfk0bKf5Hq5X39L/XN7r3v3Xuve/de6DbsPqjZvZtD9tuPHKK6KJo6HOUQSnzFBfUVEVVobzU6uxYwyiSInnTfn3CvvJ7Ae2nvltJsOdtkU7lGhWC9h0x3lvWtPDl0nUgJ1GGUSQsclK0IGnJ/P3MnJF142zXh+lZqvA9Whk+1aijUFNalXAxWmOq5u0/j7vPrVqjIpEdw7WRnZM5jom10kN20jMUIMktAyqLmQGSn+n7mo6RxX9/vuce5fsk95vVrCd65AUswvbdDrgQVI+sgBZoCB8Uql7fhWVWOgZk8ie7nLfOohs2k+j34gVgkIo5/4S+BIK8F7ZOPZQV6AX3iJ1K/XvfvXrXVy/UVIaLq3r2AgAnZ+AqGATRpasxtPVsrL9datPZj+Wuff00fd2sDtvsL7OWrLRv6tbc5FNNDLaxSkEfxAuQ3mWqTx65u+4dx9Tz1zfKOH7xnXjX4JGT9nbj0GOhF9zL0Duve/de697917r3v3Xuve/de697917r3v3Xuve/de697917r3v3Xuve/de697917r3v3Xuve/de697917r//0N/j37r3Xvfuvde9+691737r3Xvfuvde9+691737r3Xvfuvde9+691737r3Xvfuvde9+691737r3XvfuvdU2/wAwr+YVH13Hmejejcyku/5Umx2+d8Y6ZZI9jxuDFVYHBVMZKvu91JWonUkYsHSp+7uaYTbLspuCt3dr/i/4R/F8z/R/w/Z1nd92L7sTc0NY+4fuJYleWlIe0tHFDdkZWaZT/wARhxRD/uRxP6P9rrvyySTSSTSyPLLK7ySyyO0kkkjks8kkjks7uxJJPJPscAACgFB11CRFjRY0QCMAAACgAHAADAA+XXD/AIi9v+Nc3976t16/+w/4r/r3/wAffuvdeJ/3n/fc+/de69f/AH3/ABr6e/de6VOydk7p7G3Xgtj7JwtZuLdW5a+PG4bD0CB6irqXV5HJZykUFNTQRvLPNIyQwQo8kjKiswbmljgieaVgI1FSeibmDmDZ+Vdl3LmHmC/jtdmtIy8srntVRQDhUszMQqKoLO5VFBYgHa2+Fvw62t8VdhGOcUuc7S3ZQ0T7/wB0hfLEronmG19vtLGkkG28ZUSEaiqSV8qiaYACGKCON03OTcZq8IFPaP8AKfmf5cB1xk9/PfXePeTmQPGXt+T7KRxZ29aGhNPqJqGhnkUDFSsKnw0Jq7yZ+5vgD8X+6/u63M9fU20Ny1Wtm3Z128W08t5nHrqKqipqebbeVqHYAtJWUFRIbcMLm+rXeL+0oEnLRj8LZH+cfkR03yH95b3f9v8AwYLDmd77akp/i17W5ioPwqzMJ418gsUyL8uHVTHc/wDKC7d2r93lOmd2YTs7Exh5IsBmDDtHeKrokcQQPVTzbZyZQIFMrVlCzswtCOSBJa8zW8lFu4ijeoyv7OI/n1mryF9+LknePAs+fNluNovSQDNFW5tfIamCgXEfrpEcwABq/Dqrrf8A1h2L1XmGwHY+ydzbJy6l/HSbiw9bjfukjbQ1RQT1ES02SpCR6Zqd5In+qsR7EMFzb3K64JlZfkf8I4j8+swOWucOVucrFdy5U5gtNwssVaCVJNJOdLqp1Rt6o4Vh5gdIX/H/AB/4p7e6EfXve+vde/41+fx7917r3++/31/fuvde/wB7/wB8eP6e/de69f8A33+39+8+vde/3j8f8V/3v37r3Xv+R2+tv8P9b37r1Ovf4/7z+f8AH37r3Xv99/vv9gffuvde+n++/wAf6j37r3Xvfuvde/w/Hvw6917/AB/33++Pv3Xuvfk/77/jXv3r17r3/E3tb/H/AIj37r3Xvp7117r3/Gve+vde/wB9/vv9j79Xr3Xv9h/vv9f37Hp17r3H/Gv99/X37r329e/33++/w9+6917/AH3++55t7917r3+t/vr/AOP9Pfuvde/F/wDkf+w+nv3Xuvf77+v/ABPv3Xuvf4H/AHxv7917r3+w4/3v/iPfuvdev/vvqP8AkXv3Xuvf71/vv9hf37r3Xvp/j9P99/t/fuvde+v/ABT/AI0PfuvY69/j/vP9P98ffutHr3/FPfut9de/de/w9d/X/ff634+vv3Xuuv6+/de679+6917/AI3/AL17917r31/33+8/S/8Atvfuvde/1v8AX+n059+69Xr3+3/4oPr7917r3+w4/qP99/T37r3Xv999Pfuvde/3v8/8T7917/D1788/7x/vvz7917r3++PP+Pv3Xuuv+Ne/fLr3Xf8Ajb/ffT/b+9de69/vv95976917/e/965966912D9bf8b976911x7917rr+n+9+/f4evdbY/8ALRxBxPwv6hMiss+UbfGXmUyJItqzsHdK0hj0cIr4+GFipJIcm9voI331w+63RHAaR+xRX+fXFr72V8L337540mscP0kQwQe2yt9Va8aOWAPmKfb0e/2UdY5de9+691737r3Xvfuvde9+690EXfVMarp/fsQDtpwv3No/1Wo6ylqyTcN6FEF2/wBpv9Pr7x4+9lZfX/dx93YNLHTtLSdvH9GSOX0OBoq39GuRx6kP2om8D3F5UeoFbnTn+mjJ+3ux86dVAe/m566Ide9+8+vde9+691737r3Xd/fuvdde/eXXuve/de67/wB9/wAT7917rr37r3Xvfuvdd/n/AI1/xHv3Xuve/de669+630L3QkLT9wbDRSAVzJmu17Faaiq6hwLA8lYiB/iR7yS+6BbtdfeT9pYkYAjcXfPpHbzSEfaQpA+ZHl1HfuxKIvbrmtmHG2p/vToo/merfvf0d9c7+ve/de697917r3v3XuuLKrqyOqujqVdGAZWVhZlZTcMrA2IP191dEkRo5FDRsCCCKgg4IIPEHzHW1ZlYMpIYGoI4g9FP7V+LO3N1fc5nZDU+19wP5JpMfpK7eyUramN4IkZ8TNIxA1Qgw/1iuS3vn194H7hHJPuH9fzN7XtDsHOT6naChG33Lmp7o1BNo7Gn6kCmLiWtyxL9T9yF77bzsPgbbzQHvtpFAJK1uIxw+IkCVR6OQ/8AwygC9V9bq2fuTZOUlw258TVYmvj1FUnUGGojU289HVRs9NWU5P0eN2W/F78e+OfuF7ac8e1e/wA3LXPnLs+37olSocVjlUGniQSqTHNGf442YDgaNUDLrYeYtl5msI9y2PcEuLU+a8VP8LqaMjf0WAP5dXL7SpTQ7V2zREFTR7fw1KVZlZlNPjqaIhmW6sRo5I4Pv6aOQ7E7XyPyZthUg2+02kVCQSPDt40oSME44jB8uubvME4ut+3u5BqJLuZvT4pGPA58+lB7FfRR1737r3Xvfuvde9+691737r3Xvfuvde9+691737r3Xvfuvde9+691737r3Xvfuvde9+691737r3Xvfuvdf//R3+Pfuvde9+691737r3Xvfuvde9+691737r3Xvfuvde9+691737r3Xvfuvde9+691737r3XvfuvdU9/zE/n7H1hSZPo7pTOo/ZVWklFvjdmNdZRsGimjZZsNiqyOTSm9KlGtI6hjjIybFaoqYBLsmzG6K3d0n+LDgP4v+hf8AD9nWcv3XPu1NzfPae4fP+3EcpoQ9pbOKfWODiWRSM2q/hBoJ28jCD4mujJLJNJJNK7yyyu0kksjNJJLI7FnkkdiWd3Y3JPJP19jkAKAAMddS0RY0WONQqKKADAAHAAeQH8usfvfVuu/z/vv9t7917r3v3XuvD/fD/ff4+/de6dcHg8xubM4vb23sbWZjOZqupcXicVjqeSqrsjkK2VaelpKSnhDSTTTzOFUD8n3R5EiRpJGAQCpJ6RbjuNhtFhebpud3HBt1vE0kkjsFREQEszMaAAAVPW0t8EvhBhfjDtVd0bup8dme7Ny0YGdy8Wmrp9o42dY5P7pbfqTqQhGUGuq4gv3Uw0KWhjjLR5u+7PuEuiOotFOB6/0j/kHl9teuO/3jPvCbh7vbydo2SWWD2/tJP0Yj2tcyCo+pnXjn/QY2r4a5IEjNSwr2TdYxde9+691737r3Se3TtHau+MNU7d3ntvBbswFYP8qw248TQ5rFzkK6K0lDkYKimaRFkYK2nUtzYj3eOSSJg8blXHmDQ9Gmz73vPL1/Dumw7rc2W5R/DLBI8Ug4HDoVamBUVofPqtLub+U18fN/fd5LratzfTuem1yJDi3k3LtB52BOqbb2YrEr6ZGe1kpMhTQoL6Y/oPZ7a8x30FFmpKnzwf2j/KD1ljyH99P3O5a8G05rgt9921aAmSkFyF+U8S6GNPOWGRieLdVMdy/y0/lH1L9zX4/acXae3KfXIMz1tJNmq5IgEZfudqTwUu6BNZjr+3paqFNBvJaxYSWu/wC33NFd/Dk9G4f71w/bTrNXkP72Xs/zt4Ntdby2zbq1B4V8BEhOfhuQWt6cKa5I2NRRa1AIRV0dZj6meir6WpoayllaGppKyCWmqqadCQ8U9PMiTRSIfqrKCPZ0GDKGVgVPAjrJOC4guoYri2mSS3daqykMrA8CrCoI+YPUb3vp3rw/33/Ivfuvdetxx79Xr3Xv6/7z/vXv3Xv8PXvx7917r1v+N39+6917j/il/wDX9+6917/euPfuvde/4p/th/yP37r3Xre9de69/T/bf7b+nvfWuvf8QPp/vr/X37rfXrf77/D6/X/Y+/de69/vf/Ee9deHXv8AfH+v1+vvfXuvcX/5H/re9de69f8AP1/3n/Yn6/j3vr3Xvfuvde/2H/Fb+/de69/vH+v79+fXvT168P8Aff7x7917rx/3n/fD37r3Xvfuvde/5Fz/ALb37r3Xv94/33+w9+6917/D/fH8j/Y+/de66/33Pv3y695dd/77j37r3Xrf8jt+Pfuvfb14/wC+5+v+P+v7917rw/w5/wB8f8Pz7917r35H++49669163++t/vP+w976911/vv99b/X96696ddn/ffX/X976917/ffT/eb/AF+vv3Xuvf1/4n37r3Xv99+P6fX37r3Xv99/vv8AYe/de69/vv8AfH37r3Xv+J/P++B9+6917/in/Ef7D3rrx69/vvp/vr+99e69/vuffvy6917/AH3+x/p/vPv3Xuvf8R7917rr37r359d/7H+n+P8AvrX9+6917/iv/FOP6e/de+fXv99/vv6c+/de69x/vv8AYe/de63FfhVhTgPid8f6ExiMz9ZbbzWkRxxgjclL/eISaYyykyjK6ix9Tk6msxI9xfujatxvT/wxh+w0/wAnXCv39v8A95e9PuZcaq6d3uIuJP8AYN4FM+nh0pwFKDAHRoPaDqIeve/de697917r3v3Xuve/de6bsticfncZXYbLUy1mMyVNLR11I7SIlRTTqUliZ4XjlUOptdWB/wAfZPzBsG0c07JuvLm/2K3OyX0DwzxMWCyRSDS6EqVYBgSDQg/PpZt9/ebVfWu5bfOY72Bw6OACVZTUGhBGD6gjoIpvjl0tOoR9j0ygNqvDl9w0zXAIsXp8vE5WzfQm3+2HvHa8+5d92O+iWKb2qtlQNX9O6v4mrQjLRXaMRn4SdJNCRUAiQo/eX3LiYsvNDk0p3RW7D9jREfnx6jf7LP0j/wA8V/68m7f/AK/ey3/gGfus/wDhLv8Aupbv/wBt/T/+vZ7nf9NN/wBm9p/1o69/ss/SP/PFf+vJu7/6/e/f8Az91n/wl3/dS3f/ALb+vf69vud/003/AGbWn/WjrHL8ZOk5I2RNnyQMwFpYtx7pMiWIN1E2amiubW5U8e2pvuLfdcljdE9tWjc/iXct1JH2a71l+WVP7c9WT3v9zUdWbmMMB5G3taH7dMIP7COoX+ytdNf86HI/+f8AzH/1X7Lv+AI+7L/0xl3/ANzC9/639Kv9fb3I/wCjtD/zgh/6A69/srPTX/OhyP8A5/8AMf8A1X79/wAAR92X/pjLv/uYXv8A1v69/r7e5H/R2h/5wQ/9AdePxZ6atb+A5EcfUZ/L3H+PNUQSP8fej9wj7spB/wCQbdg/9LC9/wCt/Xv9fb3I/wCjrD/zgi/6B6g/7Kd1F/yq5/8A8/cv/Xn2Wf8AJvn7uH/Ro3X/ALLpf83Sr/X+9wv9/wBp/wA4R/0F17/ZTuov+VXP/wDn7l/68+/f8m+fu4f9Gfdf+y6X/N17/X+9wv8Af9p/zhH+fr3+yndRf8quf/8AP3L/ANefe/8Ak3z93D/oz7r/ANl0v+br3+v97hf7/tP+cI/z9Q2+IvVDMzCbdaBmJCLmKUqgJuFXXi3cqv0FyT/Un2Wv/d1/d5d3ZTvqqSSFF6lBU8BqtyaDgKkn1JPShfvC8/BQDHYEgcTC1T88SgfsA66/2UTqn/lY3Z/596L/AOtPun/Jun7vX+/N/wD+yyP/ALZurf8ABDc+/wC+dv8A+cL/APW3r3+yidU/8rG7f/PxR/8A1p9+/wCTdP3e/wDfm/8A/ZZH/wBs3Xv+CG59/wB87f8A84X/AOtvT9tD40dfbK3Vit24it3RJXYd55aWjrcjj5sc0s9HUUZeZIsRBWOY1qS6gTqNai4K3Uiv26+497O+1/uDsHuNy1uW+ndtuaRooZrm3e2LSQywFnAtEnJAlLqBOq61WoKakYp5h97ObuZthv8Al/cbaxFrcBQzpHIJAFdXopMrIKlaGqE0JoQaEGF95jdRB1737r3Xvfuvde9+691737r3XvfuvdJndezttb3xcmH3RiKXLUL3ZEnVlmppSNPno6qJo6mjqAP7cbq1uPpx7BPP3txyR7obBPyzz5y7b7jtD1IWQEPGxFNcMqlZYZAOEkTo3lWmOjvYeY975Yvk3HYtwkt7ocSuVYfwupqrr8mBH59KOONIo0ijUJHGixxoosqIihVVR+Aqiw9jKKKOCKOGFAsSKFUDgABQAfIDHRM7tI7SO1XYkk+pPE9c/bnVeve/de697917r3v3Xuve/de697917r3v3Xuve/de697917r3v3Xuve/de697917r3v3Xuve/de697917r//S3+Pfuvde9+691737r3Xvfuvde9+691737r3Xvfuvde9+691737r3Xvfuvde9+691737r3VQ/8wb+YNB1LBlulOlMrFU9o1MMlFu7d1FIk1P11BMmmXG46VdUcu9pY2sTyMYDc/5TYQiTZdlN2VurpaWw4D+L/oX/AA9Zvfdk+7JJztLZc/8AP9kycnIwe2tnBDXxBw7jiLQH85zgfpVL649RPPV1E1VVTzVNVUyy1FTUVErzT1FRM7STTTTSM0ks0sjFmZiWZjcnn2OgAoAUUA66oxRxwRxwwxqkKKFVVACqAKAACgAAwAMAYHWEe/dXHXf+w976917/AIp/vv8Aeffuvdet9f8Afc+/der1JoqKsyVZSY/H0tTX19fVQUdDQ0UEtVWVtZVSpBTUlJTQK89TVVM8iokaAs7MAASR70zBVLMwCgZJ9OmbieC0gnurqdIrWJCzuzBVVVFWZmNAqqASWJoACTjrZo/l7/BKk6AwtL2r2bQw1fc24sbalxtRHTzwdbYmuS8mMpHHlRt0VsDaa+qRrQoxpYjo8zzgDet3N85t4DS1U/70fU/L0H5n5ckvvOfeMn9y9wm5N5SuWTkK1l7nUsDfSIcSMMEW6HMMZHcQJn7tCx2ieyDrEDr3v3Xuve/de697917r3v3Xuve/de697917oEO2/jd0b3pTPD2j1rtrc9W0JgizslH/AA7dFJHoCIlHujFPRZ6miQKpEa1HiJUalIAHtVbXt3aGtvOyj08j9oOD+zqQeSfdb3D9u5Vfk/mu7s4dVTCG127GtavbyB4WJz3FNWTQivVUPc/8m+hmNVlOg+yZKFz5JY9o9lIamlLMQ3ho93YKhFTTxINSxpUY6oY+nXPwWIjteaHFFvIKj1XB/YcH8iOsz+Qvv23MYhs/cnlQSLgG5sDpb0q1tM+licElJ0HHTHwHVTncPxU+QHREkz9ldabgw+JhbSNz0MMee2nIpMYjb+8mEkr8VTPN5V0xzywzckFAwYAR2u5WN5QQXAL+hwf2Hj+Ves0+Rfeb2z9x1jXlTm22nvWH+47kw3I41HgShJGpQ1ZFZOBDEEEl6/2H1/4n2v6k89e5/wB9x/T/AFuPfuvdeP8Avvzf6f7x+ffuvde/339f969+69176fT37r3Xv99/vv8AX9+6917/AIj/AGH/ACP37r3XX++/33+t7117rv8AH/Iv8P8AY+9+XXuPl17/AHj/AH3+w9+6917/AH3++4/Pv3XuvD/D6/19+6912P8AePp/vjb37r3XX/E/73/vPv359e69/vv6e/de66/339ffvt6913/xPP8AvJ/2B9++XXuvf764/wB9/T37r3T+u1N0sAV21nypF1Iw2QIIPIIIpueD7a8eD/fyftHRZ++9mBIO72oP/NVP+gunOk673/kImmoNi7wrYVcxtNSbYzVTGsoVHMZkhonVXVXB0/UAj3U3NsMG4QH/AEw/z9I5+aeWLVxHc8x2EchFQGuIlNMitC4xg56caXqLtiunWnousOw6uoYMywUuytyTzMEUsxWKLGO7BQCTYcAe9G7tRk3MdP8ATD/P0lm545Jt4zLPzhtaRDiWu4FArgZMgHTr/oF7z/58x2x/6Lrd/wDsP+XP7r9bZf8AKXF/va/5+kf+uT7df9N9sn/Zda/9benxPi78mJEWSP47d6Okih0dOo9/sjIwBVlZdvkMrA3BBt7r+8LD/lOh/wB7X/P0Xn3g9pVYq3ujy4GBoQdysqgjyP63TpQ/EX5S5BXen+PHcsYjYI333Xe6cY5JFwUjyWNpJJVA/tKCAfzf3Rt025CAb2P8mB/wV6RXPvd7O2rKsvuhsJJFey9t5B+ZjkYD7Ca9OlP8LvlhUzJBH8fu0VeQkK1RtavpIQQCx11FUkNPEDb6swF+PqR7od320Z+sTpHL7++y8KNI3uZs5Ufw3CsfyVasfyB6df8AZFfl3/z4Tfn/AJyUVv8A3O91/fO1/wDKYv8AP/N0i/4Iz2Q/8KTt3+9P/wBAdPUX8vf5kTRxzL0VuILLGkiiXMbRglCuoZRJDPuGOaFwDyrKrKeCAfev33tQqDeD9jf9A9IX+877EI7ofcW11AkYiuSMehEBBHoQSD5dOlF/Lg+amQEjQdIV0fiKhhW7z64xhOvVbxjJbxpTMBp5KatPF7XF6nfdqFK3Y/3l/wDoHpJcfer9grYqJPcKM1/gtb6T9ui1an50+XTpT/yyvmxPNHFJ07DSI50tU1HY3VjQwjk65Fpd61VQV/HojY/4e6nf9qAJFzU/6V/8qjpHL97f7v8AHG7pz0zsB8K2O4VP2arVV/aw6ev+GtvmV/zwO3//AEP9nf8A139t/wBY9s/jf/eT0X/8GH7Ef9NJdf8AZHc/9a+naD+VL8vpYUkkwGyaZ3W7U82+MU0sR+mh2p0qIC1v9S7D/H3X+sm2jAMn+8/7PSGT753sejsq7juLqD8QtHofmNRU/tA6c6L+Ut8tKoyCeDrfGhAulq3ekjia5NxGMdh69gUtc69P14J596PMu3DykP8AtR/n6ST/AH1/ZWEKY23aWv8ADagU+3XKn5Ur8+nKH+UP8qpJYo3yvUkCPIiNPLu7OmKBWYBpZBBtCacxxg3OhHew4Umw91PM23/wSn8h/wBBdJX++/7NqjstlvjEAmgtoan5Ct0BU8MkD1IGenz/AIZy+Tf/AD3PRH/oT9gf/aw91/rRt/8Avmb9i/8AQfRf/wAHX7R/9M7zH/2T2X/ew6eab+TX320CNWdm9QwVJB8sVNU7zq4Ea7ACOol2nRSSArY3MSc8W4uW25ptanTbSEfOg/ynpBN9+/23EjCDlHe2i8iwtVJ+1RcOB/vR6cqT+TN3G8jCv7c6zpowl0ejo9010jPcelo5sZj1RNN/UHY34t+fdTzVB5Wj/tH+z0kn+/nyMqg23JG7O9chnt0FPkQ75+VB9vTkv8mHsssofurYqpqUOybez7sqXAYqhlQOwX6AsoJ/I96/rVF/yht/vQ/zdJD9/blQA6fb/ca+X68I/wCfT/gP2dPf/DLO6P8An/8AgP8A0X2Q/wB4/wB/X7p/WpP+UI/71/0L0X/8H1tH/hM7n/stT/tm6dqT+SnVvArV3yQp6epJbXFSdSy1kCgMdBWom7JoJGLLYm8YseLn6+9HmseVjj/T/wDQnSOb7/sKyEW/tSzRerbkFPzwLBx/xo9OlF/JUx8crNkfkbWVUHjIWOi6ohx8ol1IVdpp+xcmjRhAwKiMEkg6haxo3NTkdliAfm9f+fR0juPv+XTIBae1caSV4vuJcUzii2MZrWmdR8xTNQ6f8MtbW/5/9uD/ANF/jv8A7KvdP61T/wDKIn7T/m6Rf8HzvP8A4TW1/wCyyT/tn6e/+GYesv8An9O+/wD0H9v/APXz3X+tN1/yjR/z/wA/Rf8A8Hpzf/0wW2/85p+nSj/kz9MpERX9s9nVM+skSUdNtWhi8dhpUwzYnIOXHN28lj/QfnR5pvK4t4/+Nf5+kk/38efmcG25L2dI6cGNy5r9olQU+VPz6c6P+TZ0Akwav7L7hqafSwaKkrdlUUxa3pYTzbOyCBVP1HjN/wCo91PNF75QRV+xv+gukk337/cxkpb8p7EsvqyXbD54F0h/4106/wDDOXxk/wCe673/APQm6/8A/tYe9f1ov/8AfMP7G/6D6R/8HX7uf9M7y5/2T3v/AHsOn8fyivimAB9/2wSABqO78OCT/U6dqAXP+tb2z/WTcvVP95/2eiw/fc95iSfp9l/7JpP+2jpypP5THxKpo2Sal7GyDGQuJqvegSVVKqPGooMTRRaAQSCVLXJ5tYDR5i3M8HQf7UdI5/vp+9kzho7ja4lpSi2tR9vfI5r5caY4cauNN/Km+IEE6Sy7d3pWomrVTVO+cskEupGUa2oxSVA0M2oaZF9QF7i4OjzFun+/V/3kf5uksv3y/fKSNkTdrCNj+JbSIkZ8tWpc8MqcHGaHp2/4a3+Gn/Pv8/8A+h/vP/68e6/1g3T/AH+P95X/ADdI/wDgwvfj/pp7b/sitf8ArV0fDbO3cTtDbe39pYCm+ywW18Hidu4Wj1vL9picJQU+MxtN5JC0kngo6ZF1MSTa559k7u0jvI5q7Ek/acnrHHdt0vd83Xc963KXxNxvLiSeVqAapJXMjtQYFWYmgwOnz3Xov697917r3v3Xuve/de697917r3v3Xuve/de697917r3v3Xuve/de697917r3v3Xuve/de697917r3v3Xuve/de697917r3v3Xuve/de697917r3v3Xuve/de697917r3v3Xuve/de697917r3v3Xuve/de697917r3v3Xuve/de697917r3v3Xuve/de697917r3v3Xuve/de697917r3v3Xuve/de697917r3v3Xuve/de6/9Pf49+691737r3Xvfuvde9+691737r3Xvfuvde9+691737r3Xvfuvde9+691737r3RTvlnXfJ2o2PJtL4w7Rp6rdO44JqfKb+yG5dt4RNo46QNFKm36XK5KCtqdy1S38dSYhBRodaM8xHhX7eLETCS/c+Ev4QCan5/L+Z6mf2Wt/aOLmJN693d7dNntWDR2aQTym5cZHjNGhVYF/EgbXKe1gsdddFCfyqfmHk5xVZDGbLhqq+fz1tTkt+UlTUJPVSF6mor5aWGveeTW5eVozMzG5Gon2MP6x7Yo0qH0jhRf9nroufvl+xlnH4Ftdbg0MS0RY7NlUhRRQgZkAFAAoIUDFaDpSUX8oD5S1Tsk+4Om8aqpqEtbuzdEkbm4HjQY7Y2QlD839ShbA83sDU8z7eOEcp/If9BdFc/34/Z6FVaPa9+lJPBLa3BHz77xBT7CT8ulTR/ybO/nhDV/ZfT1NUam1RUdZvSuhCA+kiefZ+PkZm/IMYA/qfbLc0WgNEt5CvzoP8p6J5/v3+2qyEW3KW+PFTi62qGv+lFy4/PV+Q6VdJ/Jg7GeaMV3duyaenIbzSUm2c7WTRnxtp8cE1ZQJLeSwN5EsDfkixbPNUNMWbV/0w/zdEk339uWFRzb+3t+0nkGuIlBz5kI5GM4U5x8+lPQ/wAlXJyCT+JfIugpCCvhFD1XUZAODq1mQz9g4wxFTawAe9/xbmh5qHlYn/e/+heim4+/5aKV+l9rJHHnr3FUp9lLKSv8vz6VtJ/JZ2ugpvvu/wDPVLJ4vuzSdfY6iE1iPN9sJt115pS4vo1GbRxfVblo81TVOm0WnlVif8g/ydEk/wB/neGMv03tpbIDXTqvXenpqpbpqp50018qdGm+NP8ALZ6f+Ou+x2M2bzXYu58fAE2tLuaix1LQ7Xq5BKlVlqKholZKnLvC4jhmlY/bAsyL5CroXX++XV9F4BVUjPHTXPyNfL/D1Dnux963nn3S5c/qr+77fa9olatwLdnZ7hRQrG7uarECNTKo7zQMdIKtYt7JesXOve/de697917r3v3Xuve/de697917r3v3Xuve/de697917r3v3XuscsUU8UsE8Uc0E0bxTQyoskUsUilJIpY3BSSORCQykEEGx9+4ZHVkd43SSNysikEEGhBGQQRkEHgeiQ9wfy7fiv3HLNX12xG2HnqiQyTbg6xqKbadXKzENI0+JNDkNqVM0rC7Sy455iSfXyfZra71uFpRVm1J6Nkf5x+RHWQfI33ovePkRI7a25j/AHjtqighv1a5UU4Uk1pcKB5Ks4X+jjoA6f8Ak7fGGGaOWTePeNWiNqanqN0bHWGYWtokal63pqgL+fRIp/x9rjzPuBBAjiB9aN/lY9SVL9+j3ekjdE2Ll5GIwy293UfZqvmX9qnp6/4aL+Kf/K92v/6GGJ/+xb21/WTcvVP95/2ei/8A4Nz3n/3xs3/ZNJ/20dO8P8p34jRxRxvjewKh0RVaebe06yykCxkkFPQQQh2+p0oq/wBAPdf6xbn/AL8X/eR0hf76Pvc7sy3u2qpPAWi0HyGpiafaSfn05UX8qv4eUvl8+0925LyaNP3u+9wR+HTq1eL+HT0F/JqF9ev9Itbm+jzDuh/0ZR/tV/zdJJ/vke+k2nw98soqV+CzgNeHHWr8PKlOOa4o5xfyuvhlHLFI/XWbnSORHaCXsDfAimVWDNFIYM7DOI5ALMUdHseGB596PMG6/wDKQP8AeV/zdJX++B79MjqvNVupIpUWVpUfMVhIqOIqCPUEdPf/AA2f8JP+fKf+xH7b/wDs891/f27f8pf/ABlP+gei/wD4LT7wX/Tf/wDZjtv/AGx9PFN/Ls+GNJBHTxdG4ZkiBCtU7l33WTkFi37lTWbpnqZTdvq7sQOPoPbZ3rdCSTeNX7AP8A6QS/ei9+ppHlf3EuAx/hgtEH5KtuFH5AdOdH8Avh3Qs7w9EbTcuoUisq9xZFAAb+hMhmqlI2v9SoBPup3fczxvX/b0jn+8p753KqsnuPegA17VhT9pSJSfsPTlH8F/iLFIki9B7CLRurqJKGqmjJVgwEkUtY8UqEjlWBUjggj3X97blw+tk/b0lb7xHvaysp9ytzoRTDgH8iFBB+YNR5dPX+ybfFP/ALx86n/9AzD/AP1P7r+89x/5TZf96PSD/X295f8Awp29f9lUv/QXTxS/FH4wUkCU8Xx26QeOPVpaq6s2TXTnW7SHyVVbhKipl9TG2pzpFgLAACp3HcCa/XTf723+fpFN7z+708jSP7o8whj/AA7hdoOFMKsoUfkBU5OT050Xxr+OmNlafHdBdKY+d4zE01F1XsWllaJmR2iaSDBRuY2eNSVJsSoP4HurX164o95KR83Y/wCXpHce6/uleII7v3K3+WMGoD7hdsK5FaNMRWhIr8z06jojo9SGXprqkMCCCOu9oAgg3BBGHuCD7p9Tc/8AKQ/+9H/P0iPuL7gkEHnveaf89tz/ANbenr/RZ1j/AM+52H/6CG3/AP63e6+NN/v1v2nov/rfzZ/01G4/9lM3/QfTpS7I2XQwinodobXo6cMzCClwGKp4Qz8swihpEQMx+ptz7qZJDkua/aekc2/77cv4txvV3JJSlWmkY/tLE9OlHg8LjpvuMfh8XQzlDGZ6PH0lNN42ILJ5IIUfQxUXF7G3upZjgsSOkk+4X9ynhXN7NJHWtGdmFfWhJFenT3rpJ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V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hN6dodc9dHGLvve+19pzZqtpcdhqTOZmhoK/MV9dP8AbUtJisfNMtbkZ5prgLDG5FiTYAkHO08vb7vv1B2baLi5SFGeQxxsyxqoqzOwGlAB5sR/PoKczc9cl8mHbl5s5q2/bpLydIYFuJ44nnlkOlI4UZg8rsagKisTQ4oD0u/ZN0K+ve/de697917r3v3Xuve/de697917r3v3Xuve/de697917r3v3Xuve/de697917r/1t/j37r3Xvfuvde9+691737r3Xvfuvde9+691737r3Xvfuvde9+691737r3Xvfuvde9+691737r3Xvfuvde9+691737r3TVlM7g8GkcmazOKw6SrM8T5TI0mPSRKcI07RtVzQh1gEilyLhQwva49pri8s7MKbu7jiBrTWyrWnGmojhUV9K9LrLbNy3JmXbtvnuGUgERxs5BaumukGlaGnrQ06QkXd/S82VocFD291fNnMnUU1JjcNFv/AGpJlchVVswp6OmoccmWNXV1FXOQkSRozSObKCePZYnM/LUk0dunMNi1w5AVRPEWYk0AC66kk4AAqTw6Er+3PuFHZXO5Sch7yu3QqzSSmyuRGioNTs7mLSqquWLEBRk0HQoezzoGde9+691737r3Xvfuvde9+691737r3Xvfuvde9+691737r3Xvfuvde9+691737r3Xvfuvde9+691737r3SX3hvfZnX2Eqty773ZtzZm3qJHeqze6M1jsDi4FRGkYSV2TqKamDaEJC6tRtwPaK/wBy2/a4Dc7lfRW9uPxSOqCvoCxFT6AZPl0dbDy5zBzVuMO0cs7Hd7hushAWG2ikmkNTQUSNWalTxpTqt3fn84n4TbJzkmEot1by3+YNa1OW2Hs+eswcU6NpMEeQ3DW7bXIX+olpFnp2H0kPuMr/AN6eSrKfwYWurpafHFGNNfT9V4iftCkHyJ6y35Z+4P8AeJ5i25Nxudl2/a9XwxXl0FmIP4ikCXGj/SyFHHmnTNF/Oi+E0kUUj5XsyB5I0d4JdgVDSwMyhmhlMGSmhMkZNmKO6XHDEc+0498OTSATb3w/5tp/1t6MH/u9/vEq7qtls7KCQGF6KH5isYNDxFQD6gHpQwfziPgrNDFLJ2FuuleSNXenn633m00JYXMcrU2KqKcuv0OiR1/oT7Ur708kMqkz3Kk+RiNR8jQkfsJ6K5fuD/eUjkdF5XsXUGgYX9rQ/MapFah+YB+XSipP5tvwBqaeOabvKooJHBL0lX1b3A9RBZioErUOwq2kJYAMNErix5sbgL4vd3kCSNXfemRj+FoJ6j7dMTL+wnoon+4x96CGV44/bdJUHBl3Hawp+zXeo3yyo/ZnpSUf80b4GV1PHVQ/IXCJFLr0rWbR7Hx9QNDtGfJR1+zaarhuy3GtF1LZhcEEu/67Pt8f+dg/6oXP/Wnoon+5j95q2leGT2ruS60yt1YOuRXDJdMp45oTQ4OQR0oKT+ZB8Ha2BaiH5HbESNywC1a52gnGlip1U1dhqepQEjgsgBHIuD7dX3T5BcahzClPnHMP5GMHosn+6R94+3kMUntLuRYfwmFxn+kkrKfnQ44HPT/RfPz4W5CEzwfJfqWNA7R6a7dNJjJtShSSKfJfaVBQhhZguk82PB9qY/cjkaVdS8yQAV89Sn9jKD/LosuPuv8A3hbWTw5PaDfC1K9lu0g/3qPUtflWvy6UeP8Amn8QcnC09N8oegY0SUwlch21sbEzF1RHJWmyubo6h4rSCzqpQm4BuCAug545OuELx80WIUGndNGh/Y7KaZ40p5Vweii6+7z78Wcgim9muaCxWvZtl5KKVIy0ULqDjgTWlDShFVJQfKT4y5WJ5sX8i+iclDHJ4pJaDt3r+sijl0q3jeSn3DIqyaWBsTexHt4c4cpHhzTt3/ZTD/0H0T3Xsx7w2TrHe+0/MsMhFQH2u9QkcKgNADSvn0oKHvjo7JiRsb3N1TkFhKiZqHsTaFWIi4YoJDT5iQIXCm17Xsfbqc1cryV8PmSwanpcRH/A/RZc+2fuRZlRd+329xFuGuxulrTjTVEK06f6DszrjK+X+F9gbIyXg8fn+w3Xgazw+XX4vL9vXyePyeNtN7X0m30PtRFv2xT6vB3q0enHTNGaV4Vo3RXdcnc3WWj63lXcodVaa7aZK0pWmpBWlRWnCo9elHjs5hMu0q4nMYvKNAFadcdkKStaFXLBGlFNNKYw5U2Jtex9rYL2zuiwtbuKQjjpZWp9tCadFN3tu42ARr7b54VatPERkrTjTUBWnnTp09qekX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Se3Ru7auyMRU7g3luTA7UwVGpeqzG48tQYXGwBVLHyVuRnp6dWIBsNVz+Pa7bts3Ld7qOx2qwmubxzRUiRpHP2KoJ/l0T77zDsHK22XO9cy73abftEKlnnuZo4IkAFSWkkZUGPU9Vw9xfzXvjl1595jthR53uLP0+tIxt+M4Haf3CKT46jdWZpzK8TNYCahoK+I8kE25nvlT7tHP2/eDPvRh2qxahPinxJqHzEKGgP9GSSI9YMe6X9417E8ii7seUWuuaN8jDAC0Hg2esCoD3sy0KE0HiW0F0oyaGlDVR3F/NI+TvZoqcftjLYvqLb8+uNaTYtO/8AeCSB0AtVbuyjVeUhqEe5WXHrjjYgWNrnJblT7t/t3y94c+5W0m63wzW4P6QIP4YEohHkVlMo65z+6H94l7/c+i5seWry25Y2R6gLYrquipWlHvJtThgalXtktWGBmlSTLYObzO5O59gZvcOXymezOQ7E2bPkMvma+rymTrpv7wYxPLWV9dNPV1MuhANTuTYAX49yvvtnZ7fyhvtnYWscFolhcBUjUIijwnNFVQFArmgHWLnt/vG78we8fIO8b9ulzfbvPzDtzSz3ErzTSMLqBQXlkZnchQFBZiaADgOt2P3yJ6+rrr3v3Xuve/de697917r3v3Xuve/de697917r3v3Xuve/de697917r3v3Xuve/de6/9ff49+691737r3Xvfuvde9+691737r3Xvfuvde9+691737r3XvfuvdV6fOf5fd1fEXDUO89tfHKk7T6zkFNFmd/UvYFfQybTyEsjxfabp2pSbEyEmLxlZI8S0uTGRlpnmbwyrDI8IljXn7nPfuT447q15cS42wkAz+K1EJxpkjEdUqSAr6yp4YYgdZVfdt9h/bz32v7nl/ePdmTZecF1GKyayRxcoADqtrlrxBJIgDGS38BZAo8RDIiyFKhcr/Pj7wmJOD6R6pxyk1BAyuR3fmWCsR9qCaPJYEEwi/kNgJL8eO3MPy++/M5J8HarBRn4llb7OEq/n6/LrO6y/uzvbeMD94+4u+Snt/s47WL/TfFHNx/D/D56ugqzP8AO7+ZGUDChw3SW3NUKRhsLsncc5R1kaQ1A/vDvnPL5pFOgg3j0gWUNdiWXXvZzpcf2RtIMU7IifPj+o8mfL0pwFc9Dbb/AO7n9gbKn1N/zFd0Yn9W8gGKU0/oWcOBxH4qnJIoOgyy/wDN/wDnjktf2XaeA2/rkR1/hHWnXs3jVU0tDH/HtuZy8Uh9RLanv9GA49lbe7nuAxJG+hR6CC3/AMsRPQxsfuG/dmtNP1HJV1dUBH6u4XwrXzPgzw5HAUoKcQTnoKcr/Mm+cmYINX8jd7xAGb/i1U+3MF/wI0+T/ix4PHXtp9H/ABy50abn2Tz+4HOtx/aczXYOfhcpx/0mn8vTyp0NrL7o33b7DEHtNtrcP7Rp5vh4f20z+uf4vxVoOgvzXzG+We4UaPLfJfvaop3hSCWli7V3tRUM0aSNMnnoKHM01HO4ka+t0Z+FF7Kti+XmzmmdGin5lv3jPFTcSkHPmC9D0Mtu9gvY7amD2PtBy0koYkMdttHcEih0u8TMBTyBAycZNQvy3bPamfaRs72Z2DmmlkjmlbK7z3HkTJLGnjSWQ1mSnLyJH6QxuQOPZNNd3VwS09zI7E/iYmp/M9DOx5H5K2wKu28n7XbqoIHh2kEdATUgaYxQE5p69IB3eV3lldpJHZnkkdi7yO7Fnd2YkszE3J/JPtjoTqqoqoigIBQAYAA4ADyp1yilkgkjnglkhmhdJYpYnaOSKRGDRyRuhVkkRhcMCCDyPfutOiSI8ciBo2BBBFQQcEEHBBGCOtjf+XN/NiFX/AuivlZuBY6pVgxWx+6szUtar0qy02E7NyNXM3+WNZYqfNNYSnStbZ9VU+Q/tz7tGLwNi5suaxfDHcsakeizknI8hL5Y8TFXXkz97L7j5g/eXuV7J7UTFUyXm0xL8PDVNt6KPh4tJaD4cm37aQrsRKyuqujBlYBlZSGVlYXDKRcEEHg+8kQQQCDUHrlMQVJVgQwOR13731rr3v3Xuve/de697917r3v3Xuve/de697917r3v3Xuve/de697917puy2XxOBx1XmM7lMdhcRj4jPX5TLVtNjsdRQBlUzVddWSw01NEGYDU7KLke2bi5t7SGS5u50it0FWd2Cqo4VLEgD8z0rsbC+3S7gsNtspbi/laiRxI0kjnjRUQFmNPIAnqtnvH+bZ8PenDXY7D7wre49z0jSQ/wfq2ljzGKE6u0SmfelbNQbSkpS6HU9FVVsgUXEZut4w333h5Q2gyRWk7310CRSEdlR6ytRCp/ij8T7Osuvbf7jPv3z8La73DYY9g2aSh8XcWMUtCK4tED3IahFBLHCpONQoaU6d4/wA7L5I7/Fdiuotv7W6SwNR5I4MjBEm9t9eB18bA5vO0cW3qVpUJIMGISeEn0TalDe4c333q5p3LxItrSKwtjw0DxJaEUIMjjT9hSNGHkfPrPn23/u7faPlc217z3ud7zFua0JjJNpZ6hn+xhYztQ4o90UcDujoSvVT/AGF2j2R2znG3L2dvvdu/s6wdVye7c9ks7U08Tlb01G2QqZ1oaQCNQsMISJAoCqAoHuKb3cL/AHOdrrcb2W4uSKa5HZ2oOA1MSaDyHAdZv8q8mco8j7au0cnctWO17YKfp20McKsR+J9CrrbJq71YkkkknpB/gf6/+A/4n2k8+hN17/kf1/pb8+/da69/vF/9YD/e/fut9e+n/FOf999ffuvde/239P8AifoB7917rx+v+2/1v8fr/j791759et+P99/xHv3Wq9e/4px791vr3+83/wB9/vfv3Wuvf1/3359+6317j/D/AHr37r3Xvzf/AB/3k/7H/D37r3U/H5XJ4qR5sXka/GzSJ45JqCrqKOSRNSv43kp5I2ZNag2JtcX9+yOHHpLdWVnfIsd7aRTRg1AdVcA8KgMDmmK9KKi7D3/jZWnx2+d4Y+d4zE89FubNUkpiZ0do2kgrY3MbMikgmxIB/Hu6SyxnUkrKfkSOiq45V5Xu0Ed1y3YSxg1Ae3iYVyK0KEVoSK/M9P1D3d3TjJvucd272hj6go0Znot/7rpJjGxBaMyw5ZH0MVBIvY2HtRHuF/C2uG9mR6cQ7A/yPRZce3Xt9dx+Fd8i7NLFWtHsrZhX1oYiK9KGi+TnyTxtQlXjvkJ3hj6uMOEqqLtjftJOiupRwk0GfjlUSKxBseQbfT2sh5g363kEsG93iSjgVmkBzxyGB4dFVz7O+0d3E0F37WcuSwGlVfbbJlNMioaEjByMdKWk+Zny7oamOqg+UXyDeWIvpSs7h3/kKY60aM+Skr9wVNJNZX41o2lrMLMAQsHOPN3H+tO4/wDZTN/0H0Tz/d+9ibmFoZPZnlYIaVK7XZI2DXDJArDhmhFRg1BPSipvnr8zqSojni+THcDyRklVqd5ZOsgJKlf3KWslnppRY/R0NjyObe7rzpzepDDmncKj1uJT/IvToqm+7J932aNon9n9hCn+G0jQ/kygMPyI9OHT9B/MY+b1PNFUR/JDsJnhdZFWepxdTCWU3Alp6nGTU8yEjlXVlP0IPt5efOc0YMOZ72o9ZWI/YSQfzHRZJ90/7ucsbxP7SbUFYU7VkU/kyyBgfmCD6HpRQfzP/nhTzRTp8h9xNJBIkyLNtnr+phZomDqJqeo2lLT1ERYDUkisji4YEEj2rT3K55R0ccyT1Ug50EY9QVII9QQQeBHRVL9zb7tEsbxN7U2gVgQdNxeqaEUNGW5DKfQggg5BB6UkX82n+YDHLE798xzqjo7QzdWdMrFMqsGMUhg68hmCSAWJR1ax4YHn2v8A9dr3B/6aD/qhbf8AWnoof7jf3XWR1HtmVJBFRuW7VHzFb4io4ioI9QelGn84T53KyseyNsyBWVij9bbGCyAG+hjHhY30sODpINvoR7sPdv3A/wCj8P8AnBb/APWropb7hX3aWUgcpXgJHEX95UfPMxGPmCOn3/h5v5vf89B13/6L3G//AFT7e/14Off+jrH/AM4Yf+gOiz/k3593P/o1br/2XSf9A9KP/h7b5l/8qHTJ/wBbY+av/jf/AH+HHtX/AK9PO/8Av62/5xD/AD9FX/Juv7v3/KTzB/2WRf8AbL0pF/npfLhQFPXvx1YqoBZto9lamsBdm0dtqoJ/wAH+A9rx7683AAfu/bif+ac3/W8dE5/u2PYskkc1c2Aen1W34/btlf2npSJ/Pe+RIRQ/UHSrOEGtki3yiM4HqKo27ZGRWb6AsSB+T7t/r7c2/wDRt27/AHib/rf0Ut/do+1Go6efOYQtcVNmTT7fphX9g+zp9i/nzdxiKIT9EdaSTCNBNJFnt0wxSShQJHiheSoeKNnuQpdyo4LG1y8PfjmWg1bTY6vsl/629Fr/AN2ZyAXcx+5e8COpoDDbEgeQJAUEjzIUV9Bw6UMH8+7fKwxLVfG/aktQEUTSwdiZemheS1neOCTa1U8KFr2UyOR/U+1S+/W8BVD7DbF6ZIdwPyGaftP29FUv92Py0ZHMPu1fLFXANjExA9CRcKCfmFH2dKSl/n81SU8S1nxTp6iqVbTTUvd8lHTyPf8AVFTTdSVskK2twZXP+PtfH7/SBFE3KoaTzIuSo/IGBiP96PRRN/dgQtK5t/e10hJwG2gOwHzYbmgP2hR9nSjo/wCfntt6eNq/4x5umqzq80FH2tQV1OlnYJ46qbYGPll1RgE3hTSxIFwAxc/1/wAf9Mmf+yr/ALd+imf+7D3dZWFr7x2zwYoW210Y4zVReuBmoHcaihxWgf6T+fV1k8KNXfHvfdNUktripN47frYFGohCtRNjKCRyy2JBiWx45+vt1ff63K9/K7hvlcA/z8Ef4Oiuf+7J5wWQi291NseLyLWk6H59okcD/ejX5cOlBRfz4eiJIA2Q6V7bpanUwMVHWbNr4AlxoIqJ81jnLMPqPEAP6n2qj9+9rK1m5euFf0EiMP2lV/wdFdx/dn+5SyUtfcTY3ipxdLpDXz7RFIKfPV+Q6UeP/nsfFuWBmyvV/ftHUCVgkWPwfXeThaEIhWRp6nsnEukpcsCgjYAAHUbkBbB78csshNztN8kleCiJxT1qZUNeOKfnnBTdf3avvOkgFlzlyvJFpyXmvozWpwFWwlBFKZ1DJIpipUdB/PD+HtZE8lTtnvbEssmhYchszaEkki2U+VDi+w8lD47sRZnVrg8WsS+PfXlE/wDLP3H/AJxw/wDbR0UXX93F7927qsW8ctTqRWqXd0APkfEsYzXzwCM8a16UND/Op+FdWsjVE/a2MKMFVK7YcUjSi1y8ZxudyCBV+h1FT/hb24nvlyc3xWt+v2xx/wCSY9Fdx/d5feGhZRFHskwI4pekAfI+JCh/YCOn/H/zkfg3WeX7jeW98V49Gj+Iddbjk8+rXq8X8LgyWnxaRq8mi+oab82URe9nJUmrWbtKfxRA1+zS7cPnTj0WXP3AfvIQaPC2DbZ61rovoBppTj4hj41xSvA1piqix383b4EVrSrU9w5TDiMIVfI9Y9oSLOWJBWIYnaGUYFLAnWEFiLE82XQe8PIcxYSbnLEB5tDKa/ZoV/506Kbv7iX3nLYIYeQoLgnyj3DbhT7fFuoxn5V+dOlLj/5qfwFybyR0/wAgsfG0ShmOQ2D2tiUIY2HjkyuxKKOZrjkIWIHJFvake7Xt8f8AnYP+qFz/ANaeie6+5T956zVGl9rZSGNOy922U/mI7xyPtNB0oKL+Zb8F8hK0MHyL2fG6oZCa3HbsxsRVWRCFnyO3aWB5LuLIGLkXIFgSLp7rcgOaDmFa084px/hiHRXcfdA+8naoJJPae/Kk07JLaQ+flHOxAxxpTgK1I6f6L+YR8KMhMYIPkp1fG4Rn1VuafGw2UqCBUZGmpacudXC6tRF7Dg+1EfubyJK2leY4QaeayKP2sgHRZcfdX+8Rax+JL7RbyVrTsiEh/wB5jZmp86U+fSiofnD8OsjUCmp/k70dHIys4au7J2tjILKLkGqyWSpKVWI+gL3b8A+1kPP3Jc7iNOZrMN/SkCD/AHp9I/n0U3P3cPf20iM0vs5zIUBA7LC4kbP9GONm+00oPPpS0Xy0+K2SqFpMd8mPj9X1ThmSmou5uuaqodUUu5WGDckkjBFBJsOAPaz+uHKX/TU7d/2Uw/8AQfRRcex3vXaRGe79n+aYoRSrPtV+qiuBk24GTw6UNN8hugayeOmo+8en6uplJWKnpuzNlzzyEKWIjiizbSOQqk8A8D3ZebeVHIVOZtvLH0uYT/z/ANFUvtV7oW8bTT+2+/JEvFm2+7AHlkmEAdP9P231VWTx01J2b19VVMzaIaen3ntyeeV+TojiiyTSO1h9ACfahOY+XpGCJv1kzngBPESfy1dFkvIvO8EbzT8nbqkSipZrS4AA9STHQdKGn3ZtWrnipqXc236mpnkWKCnp8zjpp5pXNkjiijqWkkkc8AAEk+1abntsrrHHuEDSMaACRCSfQAGpPRVLsW9wRvNPs12kKipZoZAABxJJWgA9T0oPa7oq697917r3v3Xuve/de697917r3v3Xuve/de697917r3v3Xuve/de697917r3v3Xuve/de697917r3v3Xusc00NNDLUVEscFPBG8088zrFDDDEpeWWWVyqRxxopLMSAALn3ZVZ2VEUlyaADJJPAAeZPVJJEiR5ZXCxKCSSaAAZJJOAAMknh0WXdHzM+M+1dz4XZVT2ztnNbt3BuHFbWxuA2jPJu6s/jWYr6fHUtLXzbfjyGPxASpqVEjVc0ATkH1cGQdu9qPcHctuvN4j5YuItrgt3meWYCBfDjUszKJSrSYBoEVifsz1BG/8A3nvYfl3mHaOUrn3K2645nvr+GyitrRzeS/UTyLEiS/TCVYO9gGado1XgTXHRnvcedT11737r3Xvfuvde9+691737r3Xvfuvde9+691737r3Uerq6Wgpp62uqaeio6aNpqmrq5o6emp4kF3lnnmZIoo0H1ZiAPd445JpEiijZpWNAACST6ADJPTU88NtDJcXMyxwIKszEKqgcSSaAAepPREu4/wCZJ8Weovu6GHeUvZe46byx/wAC60hg3BEtQjCNUqdyS1NFtaGNZSRJorJpo1Vj4mbSrTNyp7A+5HNPhTNtI2+wah8S7JixxxEA0xqOFYwpJHcBUjEL3S+/R93j2w+ptDzYd932Oo+m2oLdHUG0kPcl0s00mutTcGRQrUjZtKtVV3D/ADd+8d3mrx3U+3NvdT4iQyRwZSdIt5bwMdyqyCsytJDtyiM0fJRcbM8TGyzGwY5K8q/db5P2vwrjmfcJ9zuhQlBWCCvpRCZWoeB8VQfNBWnXOj3Q/vNvdbmQ3Vh7Z8v2XLu2sWCzyUvr2le1gZUW1jLL8SG2mKk0WU0DGsjfPZHYHZuWOd7E3ruje2W1TGOu3Pm8jmZaZahkaSGiFdUTR0FL+2oWGFY4kVFVVCqAMh9m5f2Ll21FnsOz21na0FVhjVAacC2kAs3HuYliSSTUnrn7zj7gc8e4W4/vbnrm7cd33AM5V7u4km8PWQWWJXYrChoAI4giKFVVUKqgIr2cdBDr3v3XuhA6n/5mn1p/4kDZv/vR432Rc0/8qzzH/wA8Fx/1afof+1H/AE9L22/6X+3/APaXD1u7e+P/AF9ZfXvfuvde9+691737r3Xvfuvde9+691737r3Xvfuvde9+691737r3Xvfuvde9+691/9Df49+691737r3Xvfuvde9+691737r3Xvfuvde9+691737r3XvfuvdQcni8Zm8bX4fM46hy+IytHUY/J4rJ0lPX43I0FZE8FXQ19DVxy0tZR1UDskkUisjoSCCD7anghuYZbe5hWS3dSrKwDKynBDKaggjBBFD0ps728267tr/b7uWC/hkV45I2ZJI3U1V0dSGVlIBVlIIIqDXrV8/mLfyp8n1Qc73h8bMTW5vrBfucrvDrim8lbmuuoRqmqstt4PJJW5zZcNyZIQJKzGINbGWmDyU+K3uL7VzbD4+98vRtJsoq0keS8A9RxLxD1yyDL1UF+uy33T/vs2fO42z2593b6O35y7Y7W/aiRX54LHPQBIbs8FbtiuD2jRMVWWjK39P+I/3x9wp10k69/vv999b8+/da69/sP9e/+2/w9+6917nj/ff4f7x791vr31/xt/h/xHv3Wuvf71zb/kfHv3Xuvf8AE2/3w9+6317+v9OLf8QeePfutdXefy5/5qOX6blwfSXyKy1dnupGenxe1N+VTT5DO9aK7mOCiyzHzVmb2NDrCqBrqsXEtoRJAqwxzP7c+6U/Lxg2XfpHl2KoVHyz2/p6l4h5qKsg+AGmg85/vY/crsfcCPcfcX2osorbnoBpLmyXTHDuFBUvHwSG8NCSTSO4Y1cpITI+0jiMvis/isbnMHkqHMYXMUNLk8TlsZVQ12OyWOroEqaKuoaymeSnqqSqp5FeORGZXRgQSD7yst7iC7ghurWZZLaRQyspBVlIqCCMEEZBHXGC/sL3a72723crSS33C3kaOWKRSkkciEq6OjAMrKwIZSAQRQ9OPt7pJ1737r3Xvfuvde9+691737r3XvfuvdY5ZYoIpJ55I4YYY3lmmldY4ooo1LySSSOQiRogJJJAAFz7qzKis7sAgFSTgADiSfIDqyI8rpHGhaRiAABUknAAAySTgAdEM7w/mYfDzon7qizHadBvnc1MrH+6fVqR74yZlVX1U9TlMdOm1MVUo6hWirMjTzKWB0WuRHm+e6nJmyBk/eYu7kfgt6Sev+iVEQp5jxNQ/h6yb9uPufe/fuV4FzYcly7bs7n/AHJ3EmzjoadyxuDcyKRkNFA6GnxVpWnTu/8Ann9s7jNVi+hettu9b45hJFHufeUv99t1yKV/bqqPFxx47a+HmVr3jnjy6EC+oXsIc3z3y368DRbHYxWcf8bfrSfaNQEY+YKP/pus+fbn+7b5G2kQ3nubzdd7vdihNvaj6S2HqrSEyXEop+JGtjnh1UP238he8O98h/Eu3u0t5b9lWoeqpqLOZmobB46aQuzth9uUxptv4ZT5D6aSlhUA2At7iLdN83fe5vH3fcpriSpI1uWC14hF+FB8lAHoOs7uRvav259tLT6PkTkzb9sQqFZ4YlE0gFKeLO2qeXhxlkc/PoG/z/vrf7z7K+h916/H++/3359+6317/bf76/8AxT37r3Xv95/5H+Pz791rr3+tf8f7Dj6+/db68Pr/ALz/AL4+/da66/2B9+63139P9h/X37rXXv8Aezb/AH17e/db69/vv8P9f37r3Xv+N/719f8AYH37r3Xv6/763++v7917r3++J+v+++vv3Wuvf7634/31/fut9e+v+tz/AMVtx7917r3++/2HPv3XuvfX8W/335Pv3Xuvf7z/AL76e/de69/t/wDbfQ/8b9+6116/5/x/3359+6917/efp/xq3v3Xuvc/778f439+63163++H+sCf979+r17rq/8Aj7917rsf77i3+tyT/h711rrr3vrfXf8AvuP9ja/v3Xuvfn/jV/p/T8H37y6117n8f8T+eP6fX37rfXf/ABT/AA5/HvXWuuvz/viP+Jv731vr31/Nv999APfutde/33++59+6314j/ff73b6e/de69+P9v/Tn/fH37r3Xv99z791rr3545/w/H/Ivfut9e/P/ABH+9/T37y6117/H/ff7x7917r3++/41/sffuvde/wCIHv3XuvH/AA/331Hv3W+vfX/fW+n/ABr37rXXrf76/wDW30H9ffut9eP++/r/ALH/AGJ9+6114/X6/j8f0P4/3n37rfXv6/639P6e/da69/vv999ffuvdZIpZYJY54JJIZoXSWGaJ2jlikjIeOSN1IZJEYAhgbqRf37qrokqPHIgaNgQQRUEHBBBwQR5dKNN67zjdZI927mjkRg6OmeyqurqQQyMKrUrKRwQbgj3sMwzqP7eiluXeX2VlbYrMqRQgwx0p8+3q7j+SHuvfO7Pkr2bNuXe+6dwY/GdG5eOPF53PZfL0wrchv7YDRV8UVfWzwQz00FBLGGCays5AIFwZt9jJppebNxEkzMo258Ek/wCjQevXOn+8Z2XlvZPaHk6PaOXbK1upuZIiZIYYom0JZXoKEoikqxdWpWlUGCaEbP8A7yr6419e9+691737r3Xvfuvde9+691737r3Xvfuvde9+691737r3SN3p2LsHrjGPmd/712tsvFopb77dGexmDgktwI4GyNTTmpndvSkcep3chVBYgezXadi3vfrgWmybRc3dyfwwxvIftIQGgHEk0AGSadBnmnnTlDkfbn3fnLmnb9q2teMt3cRW6VJoAGldQWJICqKszEKASQOiA9n/AM1r4ubFFRS7Urdz9rZWKRoRFtPDTY7DLMoe5nzu5v4RHJTBkA8tHDWK2oFQwuRN3Lv3avcfedEu5QW+22xFazyBnpjhHF4hDeemQx8DWh6w09wf7xb7u3JvjW2w7jf8xbkjldNjAVhBAOTcXRgjZKgDXB49dQKhhUiuns/+cD3tub7mk6y2js7rCglWVIMhVRyb43PTlgyRTR1mVhodthkB1aJMVKNQFyVuDPPLn3WOTdv8OXmLdbvcZgRVVpbwn1BCFpc8KiZTT0PDBn3C/vPfdvfhcWnt7yrtmwWjKwWWSt/dqThXRpFitQV+LS9pMuqlSVBDV29k9+91dwSyP2X2dvLd8EjK/wDDMpmqoYKJllEytTbepXp8HSFZQGHip0sVH9Bad+X+R+UOVQo5e5dtLVwPjSMeJwpmVqyHGMueJ9T1g/z973e7nui0n9fvcPdNyt3pWGSZltu1tQK2sei2UhqGqxA1A9BRo6eqJqPtvq2rp38dRS9jbIqYJNKvomg3NjJYn0SKyNpdQbMCD+Qfarm1El5V5mikFUbb7gEfIwuD8+i/2imkt/df2wuIWpMnMO3MpwaEXkJBoajBHmKdbt/vkF19Y/Xvfuvde9+691737r3Xvfuvde9+690VbuH5rfGno81NJvTs7C1Ofp/QdqbUL7s3J57uPt6qhwgqocPLaNjevlpE4A1XZQ0kcq+0nuDzj4cu0cuzCybPjTUhip6hpNOsZH9mHPywaY9+5/3p/Yf2iMttzh7g2n74Q0+jta3l0GIJAeG3EhhqAe64MScBqqyg1U9w/wA5Dc+RFVjejOtKHblM+uOHdPYU4zGY8bBgs1NtnD1EOIx1XFwQZq3IxE8FD7yV5V+6jYQmO45y5hed+JhtRoT7DNIC7A+emOI+jdc5/c7+9J3m7E9j7Qe38dpEcC73RvFloa1K2du4ijcYKs9zcLxrGeqse1vkV3h3dUNP2l2ZundsJdXTEVNatBtuCRJGlWWl2tiI8ftykmDt+uKlR7BReyrbJHlrkLk3k9AvLfLttav/ABhdcpHChmkLykfIuRxxk9c6/cb3394PduQt7h+4O47lbmn6DOIbUFWLBhZ26xWquCa6xCGworRVABb2LqcOol6797691171w69137317r3v3Xul11bNFT9nddTzyJFDBvvaE00sjBUiij3Bj3kkdibKiICSfwPZHzMrPy3zAiKS5sZwAOJJiag6HftbLHD7m+3M0zhYk32wZicAAXcRJJ8gBknrd798fuvrP697917r3v3Xuve/de697917r3v3Xuve/de697917r3v3Xuve/de697917r3v3Xuv//R3+Pfuvde9+691737r3Xvfuvde9+691737r3Xvfuvde9+691737r3Xvfuvde9+691r+/zE/5TVNups93l8WMFDRbmf7jK706cxkKQUO4pCxlq8117SxqsNBnX1M8+KXTT1diaURz/ALNRjr7je0urx995Stu7LS2yjj6tAo8/MxDj/oeaIeov3Ufvwy7KNs9t/encmk2caY7TdZCS8A4LFfMTV4RgJcmrx8Ji0f6kWtTU01RR1NRR1kE1JV0k0tNU0tTE8FRTVEDtFPT1EEoSWGeGVSrowDKwIIB944kEEgjPXXmGaK4hiuIJVeB1DKykMrKwqGUioIIyCDQg1B6wj/ffT/Ycfn3rpzr31tx/vv8Ae/fut9e/3n/b/wCN/wDH8+/da68frz+P99z9ffuvde/33Nj791vr3v3WuvEH/e/6f63v3XurS/5fv8yjenxPy1DsDf0mT3r0Dkq3/K8KJfuc5sCoq5YRPntnvUEmShRVZ6nEF46edi0kTRTFzLJfIHuPf8nzraXIafYHarR41RkkVeInz8yhIV/6LHV1hf8Aej+6Jy9732NzzPywsO3e58MfbNTTDeqoNIboLwc1AjuaM6ABXDxhQm3JsLf2ze0NoYHf3X24sbuvZ+5qFMjhM9iZjNR1tMzNGws6xz01TTzI0U8EyRz08yNHKiSKyjMDbNzsN4sbfctsulmspRVWXgfIgg0IIOGVgGUgggEEdcK+Z+WOYOTN+3PljmnaZrHfrOQpNDKKMjDPlVWVgQyOpZHUh0ZlIJV/td0Q9e9+691737r3RRu8PnX8Vfj0K2l7F7e22NxUReOTZe15zu/eQqk1WpKrBbeFdPhpXKEB8gaOEEcuPYK333D5R5e8RL3d43ulqPCi/VkqOKkLVUP/ADUZB8+p19uPu1e9fumbeblTkO8/dMlCLu5H0trpNO5Zp9AlAqMQCV/RT1Tv3j/PaydR99ifjv1FBjYj5oqXenadYK2tZGIVKiDZO3alKOkmRQWQzZaqQkjVFwQ0Ob777Xs2uHlzaVhTIEk51vTyIjUhUYfN5V+Xrnx7cf3allD9Nfe63PbTPgtabcuhK8SrXc6l2BwCEtoyKGj5BFPPdnzE+S3yGmqR2t29u3P4moZj/dSjrF29syOMuXjjG0tvx4vAztCpCrNNBLUMoGqRjcmHt65q5i5hYtvO7zTJWugnTGCPMRrpjB+YWvqes9vbv2D9oPauOE8k8iWNrfIB/jLp492TTJ+pnMkwrxKo6oD8KgY6LRx/vXsP9S/163/I/wDfA29+6916x+tv99/h791vr1v9vyOOfx7917r3+8f8bH+v7917r1uP6c/7H/kXHv3Wuvf4f7H/AA/23+v7917r3P8Avhyf8R/U+/de69+LAf6/5+nv3W+vX/33++sPfuvde/PH0/3wP9Pr799vXuvW/wCNWF/fuvde/wB9/vv9v791rr3+2/3n37rfXuP6/Ue/da699f8AX/3v/inv3W+vf8Uv/wAR/Tj37rXXvpf/AIpe/P1/1/fut9ev/vv9hx/sPfuvdeA/1/8AH/e+Pfuvde+v+xP+vb/Yn+g9+6917/H/AIj/AA549+6117/D/bf7C/8AvXv3W+u/9vYf778/196/w9a66/3j/ef9b3vrfXv+R/4/7f8Aw9+6917+h/2H/FLW9+61163++/PH/Gvfq9b69x/sP9v7917r3+F/x+P9j/tvfuvde/31v+R/4+/de69/vvz/AL7n37r3XuP9h7917r3+P19+6114Xv8A7H+n+8+/de699P8AH/W/2/P9ffuvde/2P+x5/wB9b37rfXv98efr/X829+6914/7f/e/9449+6916x5+n/Ee/da69/h/xX/W/wBv7917r3+x5/3309+6917n/ibf77/X9+691737r3XX+t/rcf74X9+6313/AMR/vXv3Wuvf8U/Pv3W+vD/Xt/ifr/sPfutde+v/ACK//Ivfuvdet/vH+w/HH1+nvXXuvf76/vfXuvf7H/e7i3v3Xuu/+Jt/vv8Ab+/de6vr/kL41pe2O/cx4I2Wg682xjTUkr5Ymy25J6pYEBOsx1AwpZyOLxLfm3uc/YeInmHeZ6YWy01/00qGn56T+zrmT/eaXYTkf2wsPFNZd1uJNPkfDtwtT5VXxaDz7jTz62cveU3XHPr3v3Xuve/de697917r3v3Xuve/de6Lf2h8vPjZ04KmLfnb20aHJ0txNt/E1r7o3Kkl9KRTbf2zFlstSGR/SGniijHJZgoYge8ue1/P/NfhtsnK11JbtwldfBip6iWYpGaeisT5AEkDqD/cP7yfsX7WCdOdfczbLa/jpqto5DdXYqaCtraia4AJ/E0YUCpZgqsRXX2f/OT6/wAWaii6i6t3Fu2oVhHFm955Gl2piVNixqYMXjkz2UyENwFCSvQObkkjSFaeOXPuob7dBJuaOY7e1SlTHArTv9hdvDRT51XxB5edRg/7g/3pHIW1tNae2vIF/u04agnvJEsoKUrrREFxPIK0GmRbcmpNRQBq6O0f5l3yz7LFRS0++qbrjEzidDjetMcNvTqkoKqU3FUz5PdkE0MZIVoa+Ln1W1BSJ65c+737Y8vGOWTZ23C6Ujuu38UVH/ClCQkHzDRtjHCtcGPcP7/v3kefUntbXmqHYNsdXUx7XF9O9GwD9VI012jqMK8M8RBOoAMFKkczu4c/ujJT5nc2czG4sxVEGpyudydbl8lUEXIM9dkJ6iqmIJP6mP19zHZWFjttulpt1lFb2q8EjRUQfYqgKPyHWIW97/vvMu4S7tzHvV3uG6uO6a5mknlanDVJKzOaVPE+fTP7V9FPXvfuvde9+6909bbrIMduLA5Crcx0tBmsVWVLhGcpT0tdBPM4RAzuVjQmwBJ+g59otyhkuNuv7eJayyQuqj1LKQM/aej3le+tts5l5d3K8craW99BK5oTRI5UZjQVJooJoBU+XW857439fXb1737r3XvfuvdAx2r8iOkekadp+0ey9rbTnEL1EWIq68Vm46qKONZWeh2zjErdwVw0utjFTOLuo/tC4s5a5F5v5wkCcucv3N0moAuq0iUk07pX0xL5/E44H0PUX+4nvV7U+01sbj3D5827a38NnWKSUNcyKgBYxWseu5lpqXEcTGrKOLCtWXcf84/a2N+8xnRfW1duSrVXjp919hTNhsGs630zwbXxFRLmcpROLW81bjJfrdR7yQ5U+6ludx4Vxznv6W8WCYbYeJJTzBmcCNG/0qTL8+ueHul/ei8r7cLvb/aDkebcrsBgl5uJNvbBqdrraxMbieOvFXls3wRjj1VV3B82vkz3aaqm3h2fmqHA1LNfae0HG0tuLA6FDSVFJhjT1WXp7MTbIT1bXP6uBbJTlb2e9vOUPCk2vl2GS9X/AEaf9eWvHUDJVUPziVPs4150+533u/vAe7BuYOYvcC6tdmkJ/wATsP8AErYKV0lGEJEs6GpOm5mnyfkoBUvcm9Y1de/w/wBv/wAb96631737z61173vr3Xvfuvde968+vde97691737r3Sk2b/x9+1f/AA5MH/7s6X2W7x/ySN1/55pf+ON0KOSP+V05Q/6Wlr/1fj63kvfHTr64uve/de697917r3v3Xuve/de697917r3v3Xuve/de697917r3v3Xuve/de697917r/9Lf49+691737r3Xvfuvde9+691737r3Xvfuvde9+691737r3Xvfuvde9+691737r3XvfuvdVCfzDP5YG2PktT5Xtjp2mxm0e+ooGqMlTFkoNu9piGONUpc45ZaXEboWKMrT5MKFqDaKsunjnp4Y9xfayDmETbzsCJFvuWdMKlx9pJAST0fCucPSusZ4fdW++VvPtBLZcj8/TTX/ALZM2mNsvPt1SatCKFpbapq9vWqZeCh1Ry6n27dpbn2HuXNbO3lgcptjdO3a+bGZvAZuimoMpjK6C3kgqqWdEkRipDK3KyIyupKsCcU7i3uLSeW2u4HjuY2KsrAqykcQQaEEeh67e7Hvmz8zbRt+/wDL+5w3my3cQkhmhcPHIh4MrKSD5gjiCCpAIICd+v8Asf8AW+v9B7Z6Nuvf77/ePz7917r3/Ff99f8A1/futde/wv8A7D/ff09+698+vW4/3354/wCI9+69178f6x/33P8AX37r3n17/fW/pb6e/db6PV8JPnh2f8Nd368W9RuzqjO1iS716zrKsQ0dc2jwjObcq5Yqj+AbmpI7fuxr4axEEVQjhYnhGvJfPG68mXpltP1dukI8WAmiv5VBodDgcGAzQBgwFOsa/vFfdn5N9/8AYdN6q2PO1tGRabgi1dM18GdQV8e3Y/hY6oiS8TKS6ybTsX8xP4anq/Cds1vem0MXt/PUM9VSYOtqJH39FU0YK5HE1OwcfHXbqXJY+oHikCU0kDMVeOR4pI5HynX3O5JO1wbq++RpG4/szUzKfNWiXU4IONVNB4q5UhjxYf7qP3gP657jyPb+21/NulrIqtMigWRV/wCzlW9cpbeG69y1kVwAyuiurotavd/89fZmL+6xfx76mym6qtWeOLdvZlSNv4JWS2iopNrYOprM3laWa/HnrcXKtuU54jTfPfiJQ0XLmzFm8pLg0H/OKNqkHyJlU+q9Zee3P92rzBeeDe+6fPENlAQCbbb18ebPk1zMqwxsP6ENwp8m9adO8P5hPy37/wDuaTenbudxG26lmH9z9hMNkba8DeQ/Z1dPgWpcjnaVTKbDJVNa1wt29K2hzfee+a+YgybnvEhtj/oaUjjpWtCiAB6eRfU3z6z69uPusexntf4M/L3IltPuyD/cq9/xy4rjuVptSQtj/iPHEOOMmpLf99/rf0+n9Lewj1kL17/kf+8/63v3WuvfX/jX+tz/ALf3rrfXv9j/AL7j8+99e69/vv8AkXv3WuvW/wB5/wCJ+n9Pfuvde/339Pz9ffuvdet/yI/n37r3Xr/8VP8Arf0v/j791vr1v6fgc/T/ABv/ALx791rr1/z9f6/n/fW9+6314/7zx/yL/D6e/da669+6313/AF/5EAf+J9+6111791vrv6f0/r9P+K8+/da675/w/wAf9vfn8e9de66/H+34/p/j9fe+vde/w/H1/wCRf7H37r3Xh/xP9ePz/T/W9+6917j/AH3++Pv3W+vf74/0/rx791rr3++sP9b/AH1/fut9e/2H/I/6fX37rXXvyLH/AH3/ABX37r3Xv9cf7H8+/de69b/iv0/4j8e/db69+P6fg/6/P+w9+61148f7H8f7zb37rfXv99b6/wC8e/da69/sP99/rf7D37rfXv8Aff7C/wDr/W/v3WuvfT/fc/T/AF/fut9e4/5H791rr3+++n1Nvz/h7917r34/31/z/T/W9+69176/73/tvr7917rvn/it/wDezf37r3XX/Fbf8V9+6317j/kfv3Wuvf7x/vv9h7917r3++/J/2I/23v3Xuvf4X/5Hz791vr39Px9f8f8AYe/da69/h/T/AHx/w9+6917+n++t+b/7b37r3XX+3/33Pv3W+u/94v8A439+6917/ev8fx/vP1Pv3Wuuvfut9d/X/ef8f9b6+/de69/vv+N/19+61178fT/ff4f4e/db69/vufx9Pp/sffuvde/339frx/t/fuvde/1/8fr/ALf/AHv37r3Wxn/IKwqiH5Q7hkjiLPJ1DhaSUO/mjES9kVuSjaMAR+OYy0pDeprxm1hfVkT7AxIZeapyv6irbqD6BjOWH5lV/Z9vXJv+883Al/ZnakdtIG6SsKChr9AkZrxqKSVGBRhx8tiv3kh1yg697917qBlcri8Fja7M5vJUGGw+LpZq7JZXK1lPj8bjqKnQy1FZXV1XJDS0lLBGpZ5JGVFUXJA9vW1tcXlxDaWlu8t1IwVERSzsxNAqqoJYk4AAJJ6SbhuFhtNjd7nul7DbbbbxtJLLK6xxRxoNTPJI5CoigEszEAAVJA6IX2h/M2+JvW3npqLeWQ7Ly0Kg/wAN63xRzMDMziNLbhyM+H2tJGDdmMNbK6opOkkqrTTy593n3O5h0SS7Qm32p/Hdv4Z4V/slDzD0FYwCfMCpGHnuH9/j7tvIAmhg5uk37c0APg7VF9SDVtOLl2hsjTLMBclgoJCklVauns/+cj2RlhUUXUnWO2dnUzNojzW766r3bmDDa/mp8fRDA4igqS/9mX7+MLcckgrPPLn3UNhttE3NHMdxdPTMcCrClfQu3iOw+wRmvywcHPcH+9K5zvzLa+2Pt5Y7dBqoJ7+R7uYpTisMJt4on1U+J7ldIIpUgrXV2d8svkb3EZo9/wDb28crj5xIsuCoMgNubbkSS3ol25tqPE4WoCqLBpYHcC/PJvPPLvthyByrobZOVrSOdaUkdfFlBHmJZi8g/wBqwHy4dYOc/wD3mvfn3O8SPnD3P3SaxcMDbwyC0tircVe3tBBDIABQGRHYCucmpd/Y86gnr3v3Xuve/de69718+vde/wBj7317r3vXXuve99e6971+fXut3HcXamwtibToN3di7w2vsfF1eNpK56rcWaocTTtJUU8MzU9H99PFLWzeSYIkcQeV2IAUsQPfH+w5c3retyl2zYdquby5VyoWKNnNASKnSDpFBUk0AFSTTr62t+585R5P5fg5j515m2/adsaJGMl1PHAlWA7VMjLqYlgqqtWYkAAkgdVt9xfzdujdnCrx3VG3dw9tZiJjFFkpVk2Zs7V+hpVyOVo6jcNYYH50LjI4pgLLOoIcZAcqfdd5z3bwp+Zr6Da7Q5K4nn/3hGES14VMxZfNDSnWBvuj/eX+zvKYubH262e95n3ZTQSCtjY1rRv1po2uHK5YBLQxyUAEyhtQqq7i/mTfKbtsVdBBvKPrPbtQZU/gvWkM+36hqdnBjSp3NJU1m6ZJREumTw1kEMt2vEAdIyU5V+797b8r+HPJtR3G/Wh13ZEi1pmkICw0rkakdhjuqK9c6fdH7+33h/ckXNlZ8yJy9sblh4O1q0EhQsCoe8Znu9QA0sYZYUerVjAOkERrK2syVVUV+Rq6mvrquV56qsrJ5aqrqZ5DqkmqKidnmmlduSzEk/n3NEMMNvFHBBEqQIKKqgKoHoAKAAegx1hve3t5uN3cX+4Xcs99KxZ5JGZ5HY8Wd2JZmPmSST1F9uVx0l6973Xr3XvfuHXuve9de69736de697917r3v3Xuve/de6979+fXuu/fuvdKPZv/AB9+1P8Aw5MH/wC7Sl9lu8f8kjdf+eaX/jjdCjkj/ldOUP8ApaWv/V+PreS98dOvri697917r3v3Xuve/de697917r3v3Xuve/de697917r3v3Xuve/de697917r3v3Xuv/T3+Pfuvde9+691737r3Xvfuvde9+691737r3Xvfuvde9+691737r3Xvfuvde9+691737r3XvfuvdV6/Oj+Xx1t8xttvloRQ7K7rwtC0O1exIKQBMhFFZoNu74ipYjVZnb5IIhkGqqxzuZINSGWCaNufvbnb+cbc3NuVg35F7Jadr04JNQElaCisKsnEBlqhyo+7Z96bm72C3ZbGQy7j7d3ElbmxLZjJ4z2ZY6Yp/N1xHOAFkowSWPT67i6c7H6F3/AJrrPtTbVZtfduCdfPR1OmWlrqKbX9nmMNXws9JlcNkEQtBUwsyPYqSHV1XD/ddp3DZL6fbd0tWhvYzRlP8AIgioZTxDKSpGQadd6eQef+Uvc3lfbucOSt3jvdiuRh1wyOKa4pUNGilQmjxuAwwcqVJDD/ff64H+t/rey/oY9e/2P5/w+n+vfj37r3Xvx/vvp+Pfuvde/wBiP98D/vPv3Xuvf77+tuPfut9d/T6fXn+v5/PvXWvz66P+wP8Asf8Aeve+vde/4j/W/wCK+/db69/j/vH+w/3q/v3XuvX/AOIt7917r31Jt7917rv6/wBD/vv8f6e/da4ddf7645/p/sffuvde/wB9f/jX19+63163PH4v79177evf0/33/I/fuvdet/vvp/vf+Pv3Wuvf4kf77/eeffuvfZ17/eP9v/S/+PHv3Xuvf7z+Pfut9e/2P+9X+tv8P6e/de67P1/5H+f9v791rro/7xxf+n49+6317/Y/1/3r/inv3XuvcfT6fX/ilvz791rr3++/P04/Pv3W+vf7H6/7x/xHv35de69/sT9bf8T791rr39fx+P8AX9+6317/AGHH+H/I/fuvfn178/8AEfn6e/da69/j/r8/n/ip9+69176cf77/AGPv3Xuvf77/AG39P9j7917rr/X+n+++nv3W+uX+xtwP+Ne9da69+Of8P8fxx/h7917rr/ffj/fD6e99e66/33++uB791vrv/YD/AJGP9Y39+6113+f9c/776/4+9eXXuuvpz/j/ALD/AHv3vr3Xj791vr3++t/tvp9ffuvde/H++vzyPfutde/3r/A/054HvXW+vH/ff74e99e66/4j37r3Xf8Avvz/ALH37rXXrf4/T/ff7xb37r35de/Fvx/h7917r3/Iv8P+N+/db69x/wAU/wB4/wBhb37rXXv99/jf/D6H8+/de69/sf8AYcfj37rfXrf7x/r/AO2t/T37rXXv9v8A7f8A2P8AT37rfXv99x/vHPv3WuvX/wB5t/r/AI9+6911/rf8b9+6313/ALD/AH3/ABFvfutdeH9P9b/ff7b37rfXv8PoP+KX/wB5Hv3XuvfT/ff6/wDr/wBPfutde/xP+3+n/FPx799nW+vf7bj+v+39+691tDfyHMK0HR3d24jGwTK9r47CrKaUqrtgNoYuueMVt7VDRDcikxWHh1Bv92cZN+wlsy7ZzDdkHS88aVpiqIzHPnTxBUeVQfxdcZ/7zHcFk9x/bnatQ1Q7JJLTVUgTXUiA6Pw1+nNG/FQj8HV7HufuuanXvfuvdF3+XFHJXfFv5DwRsiMnTPY1YS97GPHbVyeQlUaQTreKlKr+NRF7Dn2OvbCURe4/IjkEg7vaL/vUyKP5nqFPvJwNcfd798I0IBHKe6tn0Symc/mQpA+fWml76x9fLB1171jr3Xve+vde9+691737r3Xvfvl17r3v3Xuve9de697317r3v3Xuve/de6fdxbo3Lu7Itl917hzm58s0SQNk9wZavzOQMERYxQmsyNRU1BijLnSurSLmw59obDbdv2qAWu2WENta1J0RIsa1PE6UAFT60z0db9zJzFzTf/vXmffr3ct00BPGup5biXQtSq+JMzvpBJIFaAkkcT0xe13RL1737r3Xvfuvde9+691737r3Xvfuvde9+691737r3XvfvTr3Xvfuvde9+9evde96691737r3Sl2b/wAfftT/AMOTB/8Au0pfZdvH/JI3T/nml/443Qo5I/5XTlD/AKWlr/1fj63kffHTr64uve/de697917r3v3Xuve/de697917r3v3Xuve/de697917r3v3Xuve/de697917r/1N/j37r3Xvfuvde9+691737r3Xvfuvde9+691737r3Xvfuvde9+691737r3Xvfuvde9+691737r3XvfuvdFT+Wnw+6n+YGwW2j2FQmgz+LjqZtk7/wAZBE25NmZKoEZklo2do0yOJrWgRaygmbwVKKCDHMkU0YO5x5K2nnKx+nvl8O9QHwplFXjJ+VRrQ/iQmh4gq1GE2+xvv1zx7DczjfeVrnxdrmKi7spGPgXca1oGpUxypUmKZBrjJIIeNnjfTf8Ak/8AFXtr4m9hVOw+z8Mwp6gz1G09446Kpl2pvXEwugOQwORlijDT04lQVdJJpqqN3VZECvG74b8y8sbvyruD7du0GlslHFTHIv8AEjECoyKigZSaMAcdd+fZv3s5G98eVYeZuTdwBlTStzayFRc2kpB7JowThqExyrWOVQSjVV1Utv4/Nv8Aff7b2H+pc69/yL6f1/P+Hv3Xuvf77/ffS3v3W+vC/v3WuvW+v0/1v6f70L+/db69/vr/AO+/p7917r3+88f8j9+6917/AH3+vb/Y/n37r3Xv99/vv+Re/da69+ef99/vdr+/de69/wAb/p/vvx791vr3/Gv+K+/da69x/wAi+n+x9+6917/bj/fG/wDT37rfXv6f7D8/7x/T37rXXr/7b6f77+vv3Xuve/db69/t/wDfD+n9ffuvde+v++5/1+Lf19+6117j/H/ff0+vv3Xuvf761uP6e/de69/vX0/230/p9ffuvde+v4/41/vP9Pfut9e/33/Ei/8Atvfuvde4+n/FP8Pr/re/Z6917/W/r/rAf7z791rr1v8Aiv8Aj/vre/de67/31vrb6fX37r3XX+x/3v8A2HP+t791vr3++549+6117+n++/1rcjge/de69/rA+/de68f98Pp/vvp791vr35/5F/xPv3Wuvf719P6/8j9+6917/eufp791vrx/H+9/X/eh791rr30/33+8+/db69a3++/w5+v9Pfutde/1/r/sffut9e/1if8AD/iPfuvddf8AGvxf37r3XL6D6/7Y/j/Yf1v+ffutddf7z/t/99x791vr3+++v+3/AMPp791rrv6/n/Y/7yP8ffuvddfX/jV/z/sPz7917r3/ACL/AIj37r3Xdv6f7A/1/wAL8WPvXXvt66t/vv8AjfvfW+u/9a/I/wBsL/4e9da66/pb8c/8a/rz731vr3+8cf77/effutde/H+P+P8Avv8AD37rfXuP999b/wCtfn3716117/ffX/jX09+6317n37r2OvH/AGH++/1v8PfuvdevwOOOf9j/ALH378+vde/2P+H/ABWxt791rr3++/5Ffm1vfuvddH/ff1P+x/Pv3W+u/wAf7x/vH/G/fuvdeP8ArHi31/4n+nv3Xuvf1t7917rbl/kmYNcT8MamvWMIdz9w75zjMDMfK0GL2ptsSHy+hSF28EtHZPTz69XvLT2MjKcn3jEYfcJCP+cUK/4VPXCr+8T3E333gobYtUWewWcI4Y1SXNxTGeM9e7Of4adW8+5l6wR697917oCPlL/2TJ8jP/EEdu/++/3D7Gntv/08PkL/AKXVj/2kxdQ994f/AKcB75f+KdvP/dtuetMH31p6+Vbrr37r3Xvfuvde9+691737y691737z6917370691737r3XveuA6917+nvfy691737r3Xvfuvde9+691737r3Xveuvde97z17rv37r3XXv3Xuve/de679+6911/vuffuvdd+/fPr3XXv3Xuve/Hr3Xvfvl17p92vUwUW5tu1lVKsNNSZ3EVNRM99MUEFfTyzStbnTHGhJ/1vaHdIpJtt3GKJS0jwSKB5klCAPzJ6EHKd1b2PNXLN7dyiO1h3C3d2PBUSZGZj8gASet5n3xw6+urr3v3Xuve/de697917r3v3Xuve/de697917r3v3Xuve/de697917r3v3Xuve/de6//9Xf49+691737r3Xvfuvde9+691737r3Xvfuvde9+691737r3Xvfuvde9+691737r3Xvfuvde9+691737r3XvfuvdA53r0J1d8j+vsr1p2xtunz+3siPLTVC6KfNbfyaKRS5zbeV8ck+IzFISdMiArIhaKVJIXkjYi5i5b2nmjbpNt3e31wnKsKB428njah0sPsIIqrBlJBH/tr7nc5+0nNNlzfyPuzWu6RYZTVoZ4z8UNxHUCWJvNTlTR0ZJFVhp2/Nn4Hdo/Dbd2jLJPuzqnOVssWyOzKKk8VHXEKZhg9x0kUk/wDd/c9NEeYpG8NWitJTO4WVIsOOc+R915MvRFdjxdukYiKcCiv50YVOhwOKk+RKlgK9d8fu7feY5M9/9h1WLLY87W0YN5t7tV08vGgYgePbseDKNUZISZVJQuRb/eb8G/19grrJPr3+v/xPNv8Aivv3Xuvf74f8V/2Pv3Xuvf7f/D6ccc8e/da69x/Q/wCP/Ef73791vrv/AA/w+n/Ec+9da66/4qLfX/ePz+Pe+vdet9bH/W/31v6e/db67/r/ALE/Tg/7x+PfutefXrf7z/sf9tYHn3rr3XX++/2H1/Nve+t9e/p/vv8AjdvfvXrXXf8AX/jX9Of9v7117rof4fj6/Tn+vP8Ar+99e69b/ff71/tz7917r31/P+9f7yPfut9e4/r/ALx9fp/vA9+6913/AMa/5F711rrof77/AI3731v59e/2H++P/G/futde/IP++/1vfvl17r3H+P8ArfX+v+39+63178W4/wB9/wAj9+6917/ff42/3j6+/da69/vv999Pfuvde5/4j+v+8+/db69/vuf6n6e/da69z9Pz/vv9vb37r3z69/T/AI19f9hzbj37r3Xv99+Pfut9e4P/ABP+9e/da69/vf0t/X/W49+6913x/W4H0/5Fa3v3Xuuj/vv8P6fn/H37r3Xv95ufre3/ACK/v3W+vfn/AHr37rXXrf77/WHv3Xuvf8j/AN9+Px791vr3+H4/3r/X9+6117/ev99/T+nv3Xvl176fj/fX9+6917j/ABP9P99/r+/de699f+Kf7Yf7f37rfXvr/t/+I5+n+t791rr3NuPx/wAa/wCJ9+6317n/AF/95/2/v3Wuvf6w/wB7/wB5+vv3XuvH/ffX6/7x/X37rfXv96/H5/41791rr305/r/vj/Qe/de69f8A330/3r37r3Xvx/xP++Hv3W+vf7Acf8Rf/e/fuvde/wBt9f8Aff4Wv7917z69f88f8R+f+Re/de67/wCRc8n37rXXX5/p/vv8fx791vr3++v/AMT/AI+/de68f9vx7917r3+P9f8Ab/1v7917r3+98c/8T791rrxFv6/7H37rfXv99/xT37r3Xv8Aif8Abf76/v3Wut1H+VTt0bc+BvRMTRNHU5ek3tuGqZlnQzHNdibsrKKXxzsdCjEvTqCgVHC6wDqJOaHtHAsPIOysEo8hmZuOT48ig54dqrwx5+dT88/32N2O7feZ9ynDgwwPaQL8Jp4NjbK4qOP6viHNSK6TwoLDfck9Yq9e9+690E/fUENV0Z3RS1MST09T1P2LBUQyqHjmhm2fmI5YpEYFXSRGIIPBB9iXkyR4ucOVJY2KyLuVqQRggidCCPmD1H/uxbwXftZ7l2l1CsltLy/uKOrCqsrWkwZSDgggkEeYPWlD7679fJr1737r3Xve+vde9669173vr3Xveuvde9+69173vr3Xfv3Xuuvfuvde9+69173rr3Xvfuvde/5F731vr3v3Wuve9de6979SnXuve/de697317r3v3Xuve9de697317r3v1Ovde9+6917378uvde9+691vbe+MXX2Fde9+691737r3Xvfuvde9+691737r3Xvfuvde9+691737r3Xvfuvde9+691737r3X//1t/j37r3Xvfuvde9+691737r3Xvfuvde9+691737r3Xvfuvde9+691737r3Xvfuvde9+691737r3Xvfuvde9+691737r3SR35sLZvZ+0c7sPsDbmM3Zs/ctE2PzeBy8Hnoq6mZlkS4BSWCop541lhmiZJoJkWSN1dVYIdy2yw3iyuNu3O1WaylFGVuB8wQRQgg5VgQykAggivR7yzzPzBybvu28zcrbtNY79aSa4ZojpdG4H1DKwJV0YFHUlXUqSDqTfzBP5Z+8fipX1/Y3XC5XevQNZVBlyci/d7g66eokpoYMXvIwQQxz4yern8dHk40Eb+mKoEcpQzYhe4HttfcoTNfWeufl9mxJxaImgCzUAAqTRXACscUViFPc37rf3wNg97LW25T5saHbvc+NP7MdsF8FDEyWuokiQKNUtuSWGXiLoGEdVH+2/Nvr/ALb/AAv7jHrNnrv8j+n/ABX8f0966169dD/in+2976914W/oT/vuD/tj7917r31/33+x9+63176fj/b39+6917/e/wDjX+w/r791rrv+n++/3w9+6911/rf8j5/3j37r3Xvx/iP99/xHv3Xuu+SP62/417117rr/AH3++tz731vrw/33/Ix+ffutde/33++5v7917r3+9/8AGv8AD37r3Xvz9fp/sfx+P8Pfuvde/F/rz/jz/vX59+6317/X/wBueefp791rr1/9fn6/4n/jfv3Xuvf630/Pv3Xuvc/7f+tv+J9+6917/iP95/1uPpce/db69/h/sOf8fr/sPfutde/px/r/AOw/4r7917r3+8f7H37r3Xv98P8Aev8Abe/db69f6/T6f7fn37rXXdvxa9vx/tvfuvddc/8AGvpf/W9+x17HXv8AbC3+P+29+6317/ff09+6914c/wCP/FP+R+/da699R9ef+K8f7f37rfXv99z/AL76X9+611630/1v+Nf09+6913/rn/fD6/n8/wCt7117rr88f77/AF/e+t9e/wCKf4fTn37rXXvxf/X/AN5/1/evl17r3++4/p/X3vr3Xvx/vf8AT8f7z791vr30/wCK/wDE+/da69/tj/r/APIvfuvde/qfr/tj/T37rfXvfutde/23/G/9j791vr3+B/3v/ig/417917r3++/31/8AD37r3Xvp+PxwOPz/ALz9Pfuvde/2H+P9P9tf+vv3Wuu/9f8A3wH+2Pv3Xuuv9h/vf+39+63176f77/iPfutde/1v6/76/v3W+vf0/wAf9vx/vf19+8+vde+n++/339Pfuvde5/1/99/t/futde/p/T/fD6/149+6314f71/t/wDX/p7917r3+8fg/wCHH+39+6917j/in+8cce/da69/sf8Aefz/AMUPv3Xuu/8AkZsP9vY8e9de63xfhltsbR+JXxtwWhY5afpTrirrEQRhUyOX2tjcxk1BiJSS2Qr5fWCdf6vqfed3IlqlnyZyxCnA2UT/AJyKJG/mx+3j18zv3gt3O+++fu5ueolH5iv1UmuY4rmSKM5yOxFx5cPLozHsWdQ/1737r3QWd5/8yT7h/wDEWdg/+8ll/Yi5Q/5W3lf/AKWNt/1eToC+6H/TtPcT/pRX/wD2iy9aTnvr118l/Xve+vde9+691737r3Xveuvde97691737r3Xvfuvde9+69173qvXuve99e679+69117917r3vQ69173vh17rv37r3XXv3Xuve9de697317r3v3Xuve/fl17rv37r3XX++HvXW+ve9/l1rr3v3Xuve9cfLr3W9t74x9fYV1737r3Xvfuvde9+691737r3Xvfuvde9+691737r3Xvfuvde9+691737r3Xvfuvdf//X3+Pfuvde9+691737r3Xvfuvde9+691737r3Xvfuvde9+691737r3Xvfuvde9+691737r3Xvfuvde9+691737r3Xvfuvde9+691DyOOx+XoK3FZago8pi8jSz0WQxuRpYK2gr6KpjaGppK2jqUlp6qlqInKvG6sjqSCCD7amhhuYpLe4iWSB1IZWAZWBwQQagg+YIoelFpd3VhdW97Y3MkN7E4dJI2KOjqaqyOpDKykVDAgg5B61hP5in8qTIdYfxvu34z4ety/W6+fJ7u6yo1qcjmthx/tefJ7XV3qa/ObU1u8k8BLVONQFh5KYMafFj3G9q5tj8fe+XYmk2bjJFlngGMipLPH5k5ZBlqqCw7JfdQ++3ac5jbvbr3gv47fm40jtdwbSkV6c0juCAqQ3NKKjikdwcdkpAlooJv/vvr/T/AGPuEuHXSnrx/wAPfutde/5GPr9f8Pfuvde/3k/7f37r3Xv+Nj/eP6e/de69/rf7fke/de69/vN/8frbn/H37r3Xv8fr/wAV/wBh/h791vrs/wC8fX/kQ+nHvXWh11+Pqf8AfW/4p7317r35/wB7/wCJ/wBhf37rfXv99/T/AIr7917r3+P+3/2/19+6117+nPHBP++/Pv3Xuvf7H/eP9b8fT8e/de68P99/rf7x7917r3++/P8Are/db69/vvr/ALf6/n37rXXv99/xX8e/db69/wAT/vX4/r7917r3/E/0/wCR+/da69/iP999T799vW+vfX6f77/Y/wCt791ode/33+P/ABHv3W+u/wCl/wDD/bf7Ajj37rXXX/Ff9v8A763v3W+vfj/ff778+/de69x7917rwt/vv9tz7917r3/FP954v791rr39eP8AePfuvde/xt/xHP8Ah791vr3+P+H4/qffutde/wBh/hb/AIj+o9+63176/wCP/E/7H/W9+6917/ffX/XH9ffutde/wP1/33+39+6917/b/i35/wCI/Hv3Xuvf743/AN99ffuvfb178f7763/P+uPfut9e/wBj/r8/j37rXXv94/2H+29+6913/rfT/H6W/wB8feuvddH/AI3/ALf/AB9769178f77/b+/de68P99/sffut9eH+w/3w/w9+6114c/j/H8f8a49+6917g/77/D/AGP09+63nrrjj37r3Xf1N/8AjV/p/vfv3Xuvc34/4p9ffutdet791vrv6/4/jk/8i+nv3DrXXXJ/4qf9uP8AevfuHXuvH/W/3vn/AHv37rfXv6/j/ffn6fX37rXXv99/xr/be/de69/vv9h9OPr/AF9+6917/b/n/ev95+vv3Xuvfj6/77j37rfUikpKivq6ahpIzNVVtRBSU0IZVaWpqJFihjDOVRS8rgXJAF+T799nTU88VtBNcztpgjQsxzhVFScZwBXHX0Odr4OHbO2tu7bpyGp9v4LEYOBl8mkw4nH09BEV8skstilOLamZv6knn30N2+0WwsLGxU1WGFIx9iKF86ny8z18qm9blJvO8btu8opLdXMsx4cZXZzwAHFvIAegHT77WdFnXvfuvdBb3l/zJPuH/wARb2D/AO8ll/Yi5Q/5W3lf/pY23/V5OgL7of8ATtPcT/pRX/8A2iy9aTnvr318l/Xvfuvdde9de697317r3v3Xuve/de697917r3++/wBsffuvde9669173vr3Xvfuvde9+PXuu/fvXr3Xvfuvdde9de679769117917r3v3Xuve/de697917r3v3Xuu/fuvdde/de697917rv37r3Xvfuvdb2vvjF19hXXvfuvde9+691737r3Xvfuvde9+691737r3Xvfuvde9+691737r3Xvfuvde9+691//9Df49+691737r3Xvfuvde9+691737r3Xvfuvde9+691737r3Xvfuvde9+691737r3Xvfuvde9+690Xv5X7sy+xvjf3Juvb+Rr8PncNsfKz4fK4yY09fjsnMI6WhraacMpikpqmoV7jmwNr/AE9hDn7cLja+TOY7+0meO6jtmKMpoysaBWB8qE16CfPd/c7XybzLuFnM0d3FZyMjLxV9Paw+w0PREvh1/MtwPYxxfXHflVjdqb6cRUWH30TFj9rbtnusUVPl1IjpdtZ6oJ4YlaGpe4UwOUieLPbr3qtd3+n2bmyRIN0Pak+FilPAB/KOQ+uI2PDQSFMVe3HvZZb74Gzc1PHbbwaKk2FimPkD5RyH0J0MfhKkhercfeQXWQPXvfuvde9+691737r3VAn8xX+U7S7v/jneHxZwNPQbrbzZPeXT+KggpMduZz4fPl9g0cSwUuMzukSS1OOFoa5iWpwlR+3UY7e43tKH8ffeUrbv+KS2UcfVoFAweJMXn/oeaIeoP3UPvwTbF+7fbj3p3NpdkFI7TdJCWktxnTFesatJD8Kxz5eEUEuqPvi1o6qmqKOpqKOrp5qSrpJ5aWqpKmKSCppqmCRop6eeCVUlhnhlUqysoZWBBFx7xvoRUHj11+hmiuIYp4JVeB1DKykFWUioZSKggihBBII4dYOP999f9t9PfunOvf0/p791rr31/wCR/T37r3Xh/j791vr31/3j634/31/fuHXuvf73/vfPv3Wuvf4e/de699Rb/Yf7H/e/fut9dH37r3Xf+8H/AIr/ALc+/de69f8A4p+fp/t/qPfutde/pb6/8Vt/xX377eHXuvfj/fc8f4e/db69z+P+RW/Pv3WuvD/X+tv99/j7917r3/Ire/db69/vv+Nf19+6117/AGP9P99b/D37rfXv99/vA9+6117/AIn/AH1/9f37r3Xf/Ff95+n+v9ffuvddf77+nv3Xuvf76/8AgP8AX59+6317/kfFv8P979+69178W/x/33+29+69163+++g/23Hv3WuPXvz9T+P9f6f4fX37r3XuP8B7917r3+w/17fj/inv359e69/vP+39+6314fX+n++/Pv3Wj17/AHn/AG/+2+nPv3XuvW5/H+wP0/p/vXv3XvLrw/339f8Afc+/Hr3Xv94/2Pv3Xuvf8Rz/AL1/tvfuvde/2x/29/x791vrx5/3j/evfutde/2P++/1/fuvdeH/ACL/AIp7917r34t/r/1/3r/X9+6916x+n/Irf71798+vfPrv/evx9Prx/r3966911/vv98L+99e69/r/AO8/7xb/AG/v3W+vf7H/AB/4r/t/futde/3r+v4/pxf+nvXXuvDn/e+f+K+99b68Af8Ae/fuvV69cj/Y/wBLW/2/v3Xuu+Lf0/2/P+9ce9da66/P9f8Aev8Ae/6e99e69/sf99/T/b+/de69/sP94/P9f8Pfut9eH/Ef76/9Pfuvde/4gn6f0/4p791rr3+v/vr+/db69/vv+Nf61vfutdev/vv8ffuvdD58VtpHfXyY6A2jo8kOf7j65oa4EMwXGNuzFSZWYok1O7rBjY5pCFdGYLYMCb+zjl2zXceYNjsH+Ce8hQ+dA8iqTxHAH1H29Rj71b6OWvZ/3Q37VSS12C/dPKsgtpBEKkMBqkKrUggVqQeHW/F76A9fMX1737r3XvfuvdAb8n5pqb41fIeop5ZIKiDo3tqaCeGRopoZotg7geKWKVCrxyRuoKsCCCLj2MfbtEk9wORY5EDRtvNkCCKgg3MQIIOCCOI6iP7wE81t7D+9lzbTPHcR8o7wyOpKsrLt1wVZWFCrKQCCCCCKjrS799bOvlR697917r3v329e6979+fXuve/de69718+vde97691737r3Xvevs691737r3Xve+vde9+691737r3XvfvTr3Xfv3Xuuvfuvde9669173s9e697917r3v3Xuve/de697917r3v3Xuve9de697317r3v3r17rexp54aqCGpp5FlgqIo54JVvpkhmRZI5FuAdLowI/1/fGR0aN2jcUdSQR6EcevsHjkSaOOaJtUbKCD6gioP5jrL7r1fr3v3Xuve/de697917r3v3Xuve/de697917r3v3Xuve/de697917r3v3Xuv/9Hf49+691737r3Xvfuvde9+691737r3Xvfuvde9+691737r3Xvfuvde9+691737r3Xvfuvde9+690SH+Y1lExfw37gYtH5a6LZmMp45NX7r13YG1YplTSQfLHReWRbm105v9DGHvJMIfbnmHI1P4KivnW4ir+emp/LqMfeO4+m9t+ZWFNTLEgr/AE54lP7ASfy61U+T/wAR9f6Hj6e8EusBMdWgfDv+Y3u3pMYzr3ts5LfHVaGGkx2S8jVW7di0wCxxrj5KiQfxvb1MosaGVxLBHb7eQKgp5Ju9uveLcOWBBtG/a7rYRQK1aywDy01+OMf77JBUfAwA0NPPtx703/LfgbNzIXutjBCrJ8U0A4Clf7SMfwnuUfASAEOxDsve20uxdtYveOx9wY3c+2c1AKjG5jFVAqKWdLlZI24WWmqqeQFJoJVSaGRSkiqwIGX+2bpt+82UG47XdpPYyCquhqD6j1BBwykBlNQQCKdZh7duVhu9lBuO2XaT2Uq1V0NQR/kI4EGhBwQCOlT7X9Leve/de697917qon+YX/LC2x8mafKdrdQwYzaPfUMBqK+FylBt3tDwpTxR024JB+zi9yRU0GmmyQULMbR1d00TQQz7i+1kHMQm3nYUWLfeLpgJP9pOEkpwbCucPSusZ2/dW++TvPs9LZck8+SzX3tkzaUIq8+3VLEtAOMluWNZICaqKvBRtUcmp1u3aG6Ng7lzOzt64DLbW3Tt6ukx2bwGcop8flMbWxBWaGqpahEkQtG6ujW0yRsrqSrAnFK5triznmtbqB47mNirIwKspHEEGhB+3ruBsW+7NzPtG37/AMvbpBe7LdxiSGaFw8ciHzVlJBzUEcVYFSAQQE5/r/7Hke2ejXr3+H9bf8U/x9+6317/AA/3r/ivPv3Xuvf77/jQv7917r3++I9+6917/fW/3u/N7+/de69/vv8AjR9+6117/eP+J9+691788/T/AGP0/wAP9f37rfXv9v791rr1v6/0/wB7HHv3W+uxf8/63/GuR711rrr/AHwvf/G304976316/wDsP+Kcf7z791rrx/239ef9v791vr1/9vx/T/fX9+69/g69/vv8Pp791rr3+t/xT/YH/be/de69/r/778e/de68f99/X6f7D37r3Xv97Hv3XvLr3+v/AE/4px791vrx/wCI/wB9+ffh1ode/wB4+v1Hv3Xuvfn/AG/P++J9+6317/H/AH3+9fm3v3XuvfT+v5+v+9/7z791rr344/w/33+Hv3XuvfT/AH3P+3t791vr3/FP6/X/AGPv3Wuvf4Xv/j/xX37r3Xvfut9e+t7f8b/2H+x9+6117/jX/EcD+vv3W+vcf1/4pb/efz7917r3+t/tv+N/4+/da69/xv8Ax+v+8+/de69+P99+eP8Aeffuvdd/6/4v/wAUt+fr7917rof7zf37rfXvr/r/AI5/4379/g6117/iv++/2Pv3Xuvfj/kX9Pz/ALf37r3XfP0H+8f4j3r59e66/wCJ/wCK2976917/AH39OPfuvdev/Ucf8a9+6317/kRt+ffuvdd34P8Axv8A31/futddf69v+I/2w9+6317/AH3+8cc+/da69/sfp/xP9R9Pfut9d/0/4m3+v/sR791rrr/e/wDff71f37rfXv8AjXv3Wuvf7D8f8T7917rvm34/3v8A4r/vj7917rr/AH3/ABP+B9+691Yx/Kg2eu7vnX0z50L0W2BvLd9WF4ZWwmy8+2KcFo5FsufqKQsDYlLgEGx9j/2utI73nzl+OQHQkjyY9Y4ndf8AjarX/IesT/vu782w/dq9wfDNLi8+ltV9P1ruDxBxH+grLT50JBFR1uje82uvnt697917r3v3XugB+VtTBSfGD5FS1D+ON+j+06ZW0u1563ZGbo6ZLIrEeSpnRb/QXuSACfY29tEaT3F5DVBU/vizP5LcRk/sAPUNfeMljh+7974vK1FPKG8L5nLbfcKox6sQPQcTjrTH99Z+PXytde96/Lr3Xve+vde9+6917370691737r3Xvfuvde9+z17rv37r3Xvfuvdde9de697917r3vfXuve/de697969e697117r3v1Ovdd+99e697917rr37r3Xveuvde9769173759e697917r3v3Xuve/de63mdr/APHs7d/7UWI/919P7423/wDude/81X/48evr52j/AJJO1/8APPH/AMcXp99pOjHr3v3Xuve/de697917r3v3Xuve/de697917r3v3Xuve/de697917r3v3Xuv//S3+Pfuvde9+691737r3Xvfuvde9+691737r3Xvfuvde9+691737r3Xvfuvde9+691737r3XvfuvdVvfzU8o2P+J+QpA7qM3v7ZmLYKiMJFhlr81odm9USBsQG1L6tShfoT7hn33nMXIckdaeLeQr+zU/5fBXH+DqG/fefwvb28jr/AGtzAv7H1/8APnWst9P6D6f77/D3hT1g111/yL/X/Bvb6e/de6Mn8b/lP2j8ZNznMbIyX3u3shPE+59jZWadtubiiQKhlkp0a+Oy8UK6Ya2ECaMAK3kiLRsMuTued95Jvvqdrn1WjkeLCxJjkHzH4XA+F17hwNVqpHHJHP8AvvI16Z9ul8SwcgyQMT4cnlX+i9MBwK8AQwx1sw/Gz5V9XfJ3bJy2y6/+H7kx0ET7n2LlZ4F3Ft+RiiNMYkKjJ4aSZwsNdCvickK4jlvGuanJfPmx872Rn22XReoP1YHI8SP5/wBJCeDrg8DpaqjN7kznvYud7H6nap9N2gHiwMR4kZPqPxKTwcdp4YNQDL+xt0M+ve/de697917qvj5z/wAvrrb5jbabJR/ZbL7nwtE0W1ew4KS6VsaGNo8DvSClVZ83gnWMpDJdqnHs5eElTJDNG3Pvtzt/OMBuYNMG/IvZLTD0pRJqAlloKKwqycRqWqHKf7tv3pebvYLd1s38Tcfb64krc2JbKE1rNaM3bDMK1ZcRzgBZKEJImnz3H0z2T0Hv7Ndadq7ZrNr7rwkg8tNUaJ6Ovo5gXpMthslAXo8viK6P1RVELsh5VtLq6LiBuu07hsl/Ptu6WrQ3sZ7lNPyIIqGUjIYEgjgeu9HIPuDyj7ncsbfzfyVvEd7sdyMMtQ6MMNFLG1HilQ4ZHAPAiqlWIXf63Jv/AL7n+vsu6GfXh/sP99Yfn37rfXv99f8AP+v9fr791rr3H+++v+9+/de69b/bfT+n+P8AsL+/de69/wAi5/2H1/23v3XuvD/W/wB49+6317gD/eP+N88+/da69/xQ3/5F791vr3/Ijb8+/da69z/rf7D/AIoP8ffut9e/re/+P4/3sX59+6917/ff7x/xF/fuvdesfp/sP9j791rr3++/PFvzwOPfuvde/wB7/wB4/wAB7917r31/3j8f7D/be/db69/h/vh/h711rr3/ABPIJ/2P9fe+vde/5H9Rf/jf09+6313b/eP9j/h9P8feuvfZ11z/ALf/AIp7317r1v8AfD/A/wCv791rr3+P+N/96/2319+6313f/jX+H/Ij711rrr+v5/3n/W+v1976917/AH34/p/t/fut9e/29vz7917r3+x/339f949+/Lr3Xvr/ALc/48f7z7917rxJ/wCJt791rr3++/x+nPv3W+vX+v8Ar/7f37rXXv8Aff7z7917r3+v/vv9cD8+/de66/4n37rfXf8Avv8AH/ith7917r31/wBh/vHv3Xuuvfuvdd/8i/4r/re/da69/h/X/X49+6314f71/vvz9b+/da69/vv9f/iPfuvde/P/ABv6fT/H37r3l17+v+9/1/2F/fut9eH++/17f8Tb37rXXv6f8V/P1+vPv3r17r3++5/3359+6317/ff4c+/da69/r/7wef8AW+v9Pfut9e4P/G/96H+HPv3Xuvf763+Hv3XuvD8f778+/de68f8Aff8AFP8Abe/DrXXv99x/re/db68ef9h/vv8AH37rXXv95/Pv3Xurwf5E+zlynyI7W3vNF5Y9o9SHDU7liFp8hu/dWFkhmVVWxkOP21Vxi7ABZG9JNis1exdoJuar+6ZKrDZNQ+jPJGAfzUOOucf95Vv7WXtTyTy5G9Gv998Vh/ElrbTAj7NdxG3DioyOB2nfeV/XFnr3v3Xuve/de6LN8zaiKm+KPyCkmcRo3Ve7adWIJvLV4yWlp0soJvLPMq/0F+ePcg+1CNJ7l8jKgqf3nAfyWQE/sAJ6gn7z8scP3dfe15Wop5Z3Bfza3dVH5sQPz604vfVzr5a+ve9de697917r3vfXuve/db69791rr3++Hv3Xuve/de697917r3v3Xuve/de697117r3vfXuve/eXXuve/de697917rv37r3Xvfuvdde/de697917r3vXXuve/de697317r3v3Xuve/de697917rea2x/x7W3v+1Hif8A3Ap/fG2//wBzr3/mq/8Ax49fXztH/JJ2v/nnj/44vT57SdGPXvfuvde9+691737r3Xvfuvde9+691737r3Xvfuvde9+691737r3Xvfuvdf/T3+Pfuvde9+691737r3Xvfuvde9+691737r3Xvfuvde9+691737r3Xvfuvde9+691737r3XvfuvdVNfzf8oIOguvMMLCTI9u4/IavOEYw4nZ274XjNPa80TS5aNi17IyrwSwIgL7w04XlTZ7b8T7grcfJIZQcefxjPlj16gD7xU2jk/aYAfj3JDx4hYZ8U8xVgfkQOtdn/D/A/wC+HN/eIHWGvXv97+n+B/3j6+/de9Ovc3/x+vP/ABX/AA9+690ptnb03X19uTF7w2Tn8ltnc2EqBVY3MYmpemqqaSxV1JAaOemnjJSaGVXhmjYo6sjEFbt+43203lvuG23bwXsTVV0NCD/lBGCDUMCQQQSOjDa913HZb6DctqvHgvozVXU0I+R8iDwKkFSMEEdbEHw7/mO7T7n/AIZ172++M2P2k/gosZltYo9p77qWtHEtG8zFMBuKpawNFK/gqJCPtn1OKaPLz2795LDmPwNo5jaO13w0VXrSKc8BSv8AZyH+AnSx+A1IQZj+3HvNt3NPg7Rv+i13/AU1pFOf6BPwSH/fZNCfgJrpW0X3OfU5de9+691737r3RWPlf8Qupfl7sF9n9i440ebx0dTLsvf2Kgp/70bMyc4QmagnmS1biaySFBW0EpENVGosY5kiniCHOHJe0c5WH01+ui8QHwplA1xk/wDHkJ+JCQGHAqwDCavZD34559h+Z137lO78TbZSou7KRm+nu4xXDqD2SoCfBnUa42PB42eN9N/5SfFHtn4ldhT7F7NxQNJVtUVG0t541JpNr71xMLRhshhquSNGWppvOi1dHKFqaSRwHUo0ckmG3MvLG7cqbi23btBRslHFTHIv8SMQKjhUGjKcMAeu/Psx73cj++XK0XMvJ99+ugVbq1kIFxaSmvZKoJ7WoTHKtY5VBKnUHVS0A25/2H+t9P8AifYe6l/r3+P++vb37r3Xv6f8V/3r8+/db67+n++v/vf0tb3rrXXX+++v+xtx731vr31/2P8AW/8Avr+/de69/tx/r/7f+n9ffutde/339f8Ab2Nx7917r3H9T7917rs/0I5t/vvx799nXvmOuv8Aifpb8/7D37r3Xv8AD+n4/wB9/Q+/de69a/0H/Gv99b37r3Xv9j/tvz/vX09+/LrfXv8Aff77jn37r3Xv8Lf8V+nv3Wuuvp/sffut9d2Nv94/w4v+ffuvdeH+v/xoj839+61+XXv+Kf7f/A+/db68f99/vub/AE9+6112B/vj/sfeuvddfTk/77/bg+99e69/sf6f8j+vv3Xuvf4f776c+/de69z/AL7/AH3Nvfuvde/43+OPfuvddf8AI/8Aff1+vv3W+u/z/X+v4/5F791rr30/33+9/T/ivv3W+vcf8Uv/AMa59+6917/ff7H/AA/IHv3Wuvf77/e/9fj37rfXvx/tuOP6X/17e/da69/sfx/vPA9+6917/kf/ABT37rfXv9t+OP8Aivv3WuvW+lv9j/h/vf8AX37rfXvr/vif9e3v3Wuvf8R/yL6e/db69/tv99x791rr3+++nP8AvHv3Xuuz/wAQPz9Pzb37r3XX+8f1P++t791vr31/2P8Agbe/de69/sLf77/X/N/futde/wB9/wAR9b/6/v3W+vf7x/vv8ffutde/3v6fj37rfXj/ALD/AH3+t/S/v3Xuvc/T/kX++Pv2OPWuvcf0t/vv+Ke/db68b/73/vf+8e/de69/vXB5/wB49+6917/jf+8W/rx791rr34/3nn83/wAOffuvdbP/APId2Q2N6a7x7EeJ0O7uyMFtKOR1VRNT7D23/FVeI/5x40n7AlXVymtWA5De8m/YOydNs5h3I/2cs8cQ+2JGY/8AV4f6q9cbP7zHmNbvn/235UWQH6DaJrkgeTXtx4dD5AlbJTTjQgnBXq9/3P3XNDr3v3Xuve/de6KL886xaH4gd8zOjOH2X9mFUgENkMvi6BH540xvUhj+bD3J/svEZvdLkpAaEXgb/eUZv50p1jj97y6W0+7R7zSspIOyypj1lZIwfsBcE/Idagfvqd18wfXvfuvde9+691737rfXvfutde9669173vr3Xveuvde97691737r3Xfv3Xuuvfuvde9+691737r3Xvfuvde9+691737PXuve/efXuve/V631737HWuve/de697917r3v3Xuve/de697117r3vfXut5na/wDx7W3f+1FiP/dfT++Nt/8A7nXv/NV/+PHr6+dn/wCSTtf/ADzx/wDHF6ffaTox697917r3v3Xuve/de697917r3v3Xuve/de697917r3v3Xuve/de697917r//1N/j37r3Xvfuvde9+691737r3Xvfuvde9+691737r3Xvfuvde9+691737r3Xvfuvde9+691737r3VKv85TJiLbfQuH1AGvzfYGTCFCS38JoNp0pYSWsgT+NW0/VtVx9PeNP3jZtNpynb/wAUlw3+8rCP+f8ArGn7yNyF23lWz1ZknmelP4FjWtfl4gx51+XVD35t/sR9fr/sP8feLPWJnXv9t/r/AO3/ADx+Pfuvde/px/gP9f8A3rj37r2evfTj+t7fn/H/AG9/fuvde/x/H++/1vfuvdW4/Dv+Zbn+uWxfXXftXk917CUQ0OI3xaXJbq2lGNMUMWWBZqrcm36dRyfXX00YPj86hIRP/t3703eymHaObJHuNpFFSbLSwjgNXnJGPzkUfDrFE6yL9uPe+62rwNl5wkefbAAqXGWliHACTzkQfxZkX+ngC/8A25uTAbvwWL3PtbMY7cG3s3SR1+JzOJqoq3H5CklvompqmBnjdbgqwvdWBVgGBAyzsr203G1gvrC5SazlXUjoQVYHzBH+oHBz1ltaXdrf20F7ZXCS2kqhkdCGVlPAgjBHT37VdKOve/de6CDvHonrD5F9fZbrPtjbcG4dt5RfLC4Y02XwWUiVhR53b2UjBqMVmaB2JjkS6OpaKVJIXkicj5g5d2nmfbpNs3e28SA5UjDxt5PG34WH5gjtYMpKkee2/uXzl7T802POHJG7tabvCaEfFFNGT3wzxntkicYKnINHRkkVXXTv+bnwK7P+G27C2RSp3f1LnK2WLZnZVFRPHSz3HlTBbpgiM0eA3NBETaNn8NaiNLTswWWOHDjnTkbdeTL0R3I8XbZG/SnAoreelhnRIBxUnNCVLAEjvh93T7zfJvv/ALGBaMlhzxbRg3e3u4LDyM1sTQz25NO4DXESElAJRpCID/ev9t/t/wAfT2Cesl+vf1/4m/8Avvx7917r3/G/+I/23v3Xuvf4fX37rXXf+++lvx+fz+Peuvddc/778fn/AF/x731vr3+x/wBvY/7yffutdePH4/33+w9+69163v3Xuvf77/A+/de69b/b3/5Ff37r3Xvp/X8/7z+f6e/de69b/X/p9L+/db69/h/h/rE/Xi3Pv3XuvfX8/T/ff14966117/ff7xx/jc+99e69yP8Aev8Ajfv3XuvW/wCRfm34/wB79+6917/ef98f+I9+6911791vrv8A2H0t/wAbP49+6917/fX/AN99Offutde4/wBf+v59+6917/ff7D/e7e/de68L/X/e7/778e/dePXv99/tuPfuvde/3r/W/r791vr3+w/5Eeffuvde/wB9/wAU9+6912P+I5/5H/sPfutddf717917r39P+Iv/AMT/AK/v3Xuvfn+o/wB9b/b+/de69Y+/dbr17/b/AO++nv3Wuvf73/xUf7zce/db699Pr/h/vvr7917rr/Y/77/effuvdd/77/H/AF/9e/v3Wuvfk/7b37r3Xv8AW+nF/wDjf59+69176f0/3v8A3v37r3Xv6c3/AN9/sffvXr3Xvr/vJ/w/3oe/de69/j+B/t/r791vr3+v/X/A/wC9fj37rXXv8bj/AHv/AHw59+69142/1+eD+D/xT37rfXh/vf5/x9+6117+g4/2/wDxv37r3Xuf8b/77/be/db69f6/7zz/AI/4e/de69/yL+nv3Xuuv9t/vfv3Xuuz/vvp/j/xPv3Xut0j+VJsMbE+DXT3lhaHIbyG59+5HULeU7i3Lkzh5kGprJJtmkobf1+thf3mX7QWC2XIu2yaSJLiSWVq+pcop+wxoh6+ez77fMx5l+8jz7ocNa7f9PZJ8vAt4/FB+YuGm/wdWLe5O6xP697917r3v3XuiLfzKsk+N+Ffc7w1C089ZHsXGxahGxmSu7J2fBW06LIrAtLjWmuQNSqCwIIBEyfd/t1uPdzlJXTUim4c8cFbWcqcejhfkeBqD1iJ9/DcJtt+6l7rS284jnkjsIhgHUs252UcqgMCKtE0gqBUCrKQwBGpl76c9fNh1737r3XvevPr3Xve+vde9+691737r3Xvfuvdd+/fPr3XXv3Xuve/de697917r3vXXuve9/Lr3Xvfv8HXuve/de697917r3v3Xuve/de697917r3v3Xuu/fuvdde/de6979+XXuve/de697917r3v3Xut5TZ88NVtLa9VTyCWCp27hJ4JQCBJDNjKaSOQBgGAdGB5APvjfuaNHuO4RuKOs7gj0IYg9fXrsUsc+ybNPE2qJ7WJlPqDGpB/MdKL2i6Neve/de697917r3v3Xuve/de697917r3v3Xuve/de697917r3v3Xuve/de6//1d/j37r3Xvfuvde9+691737r3Xvfuvde9+691737r3Xvfuvde9+691737r3Xvfuvde9+691737r3VCX84/KPLvTo7C6pNGP2vvHKKhkvErZjLYWkZkjBukjjBrqa3qCqPx7xS+8XOW3Tli1qaJBK3y73QcPXs/PHp1ih95KbVfcp29T2w3Df700Q/wCfP8Hp1TDf8f4cX/2H+v8An3jh1jN14/U/7Dj/AFv6f09+616dd/77+v8At/fuvdeFv99+eb39+68euv8AW/H++/p/Qe/de/Lr3+P9BY8H8H6/4+/de6Nr8XfmL2j8Xs6Dgal9x7AyFUsu4uvMtVzjD1hYok2Sw0wEzbfz/iUAVMSMkulRPHMqIqj7kf3E3zke6rZv421O1ZLdydDerIc+HJT8QGaDWrAACReQvcrfORboLbuZ9mc1kt2J0n1aM58OT5gEN+NWoCNl/oP5G9XfI7ace6Ous2s88EcAz+2Mh4qbc216yVb/AGmYxyySWQsCIqmFpaWfSfHI1mAzU5T5y2LnKwF7s9zV1A8SJqCWInyda8PRhVW8iaGmbfKnOOxc57cm47LdasDXG1BJEx/C61NPkwJVuKsR0O/sVdCnr3v3XuknvnYuzuy9p5zYu/8AbmJ3btHclE+PzWAzVIlZQV1M5DrqR/XDU08yLLBPGyT08yJLE6SIrBFuO22G72Vxt25WqTWUq0ZGFQfQjzDA5VgQysAykEA9HnLfMu/8n75t3MvK+7z2O+2kgeKaFirowxxGCrAlXRgUdCyOrKxB1KP5g38s/d/xVr8h2T1suU3p0DW1Yb+ISKKvcHXE1VLFFT4ndxhSP7rETVEwjo8oiBGOmKoEcxjaoxC9wPba+5Qla+stU/L7NQPxaIk4WWgAycK4AVjQEKxAPcz7rX3wNh967W15R5uaHb/dCOP4B2wX4UEtLa1J0yhRqltySRl4tcYYRVSf7Dn/AH3+t7jDrNvr3++/4pf/AG3v3Xuvf7C3+v7917rx/wB5/wBtbn/jfv3Xuvf77j6/763v3Wvt69/vubf7c/19+6317/WvYf7bj/bfn37rX+Hr3+PPP++P9Pfut9e5/wBf/fD/AA9+6917/iOfr/vXv3Xuvf8AEf8AEf19+6917+v1/wB5+vv3Wuvf6/8AvHv3W+urf6w/2/v3Xuu/z/vv979+6917/ff1/wCRH37r3Xvrf+p/3j6c+/da68f8P99/rfW309+6917j/e/r/wAaHv3Xuvfj/W/331/r791vrr/ff776+/de67/x/wB74/331966113/ALD6/wBfp/vfvf59e+XXX9P9f/fX/Hv3XuvfX/ff0+n+39+63176/wCt/t7c/X37/D1rr3++/P5/41791vr3+P8AxHv3Xvl17/ff77/W9+6117j/AIr791vrr37r3Xf+9/4+/da69/h/vv688e/de69/sPp/vv8Ae/fut9e/31v9j/rW/Pv3Wuvfj/X+n++HvXXuu+Sf6/4f776e99e66/33+v8A74H37rfXv99/r+/da69+Rf8A3r8C9/8AY+/de69/xT6/77/H37rfXvz7917r3++/4n/X9+6917/eP9j+P+K+/de69/yMW/1/futde/43x/xv37r3XuPp/vv6fkfn37r3Xv8AfX/1/wDY/Tj37r3Xv99/rf48/wBffuvde/31v8f979+6913x+Pr/AIe9de+3ro/8a4+nFv6e99e69/xo8/8AEfn37r3UikpKmuqqaho4XqKytqIaSlp4xqknqKmRYYIYx+ZJZHCgf1Pv3Hh01PPFbQzXNxIEgjQszHgFUVJPyABPX0FepdjU/WPVnW3W9KI/t9g7D2js2Jov83INtYCgw5lB0oXMzUZcsQCxYk8n30E2LbztOy7RtZpqt7aKM04EoiqT+ZBNfOtevls555kl5x515u5tmJ8Xc9zuro14j6iZ5afKmqlOApQY6EH2a9BXr3v3Xuve/de6rh/mr5D7P4fbnptUC/xbeOxcfaU2kfx5tMrophrTVOP4ZqIs37Yc24uJ6+7ZB43urtklD+la3LY+cRTPy7/lmn2HB7+8RvBbfdc5thLKPqL/AG6PJyaXcctFyKt+lWme0MaYqNWf30j6+dbr3vXXuve/de697317r3vXXuve9nr3Xvfuvde9++3r3Xuffuvde9669137317rr3r8+vde97691737r3Xveuvde97/AC69173rr3Xve+vde96p17r3vfXuve/Z4de697117rv3vr3XXv3Xuve/de69/vv+J9+691u/9Zf8y36+/wDDI2p/7oaD3x43/wD5Lu9f89c3/Vxuvrn5O/5VHlb/AKV1t/1ZTpb+ynoR9e9+691737r3Xvfuvde9+691737r3Xvfuvde9+691737r3Xvfuvde9+691//1t/j37r3Xvfuvde9+691737r3Xvfuvde9+691737r3Xvfuvde9+691737r3Xvfuvde9+691737r3Wub/ADecpHU/IrZGMjaNhi+n8LJMV1eSOqr94b1kaGS502WlhhcW/EnP+GHX3g5g/OO2wqQdG3JX1BaaY0P5UP59YbfeKuNfN20WwApHtyn51eaaoP5KCPt6qm/x/wB9+Of8fcEdY/8AXuP+Rck/1P8Aj7917PXr/g8/635/2/09+69Tz69zf/iBwf8Ab/4+/de68f8AW/1/x9R/r/n37rw69+foP6/T834/x9+6913/AMT9P6/7Dj/H37r3S9617P351Du3Hb3653JkNsbjxj/tVtC6GKpp2ZWmx+Toplkosri6kovlp6iOSGSwupIBBrs297ry/uEO6bPevBepwZfMeasDVWU4qrAqfMdHGxb/ALvy1uEO67LevBeJ5jgw81dTh1PmrAjz4gHrY7+H/wDMD2J8iIMfsvehx+xO4BFHCuIlqBFt/ekypaSp2hVVUhkWukKl3xczNUopvE9QqyMmY3t57t7XzesO2bnoteYqAaa0jmPrEScN5+ExLU+EuAxXNL26929p5zSLbtw0WnMdKeGT2TEcTCTknzMZ7l8i4BbqxL3MPUv9e9+691Er6ChytDW4vKUVJksZkqSpoMjjq+mhrKGvoayF6eroq2kqEkp6qkqqeRkkjdWR0YqwIJHtuWKKeKWCeJXgdSrKwBVlIoVYHBBGCDgjB6ftbq5srm3vbK4eG8hdXjkRijo6EMroykMrKwBVgQQQCCCOtYf+Yr/KjyPWZzvd/wAZcNW5jrpfuMrvHq+hSpyOa2JENMtVl9qRAT1uZ2hENctRTktU4tAXHkpQxpsWfcb2pm2Xx975chaTZxVpIhVngHmw4l4hxJy0Yy1VBYdkPuoffctOcP3b7c+8O4R2/Nh0x2u4uVjivTwWK5PakV0cKj0Edwe06JiBNRJ+f9j/ALD/AG/uEPLrpX169/r/AL6w/wBuffut9e+v/I/97v791rr3+8/09+6317i39eOfx/yP37rXXv8AfH/D6f7b37rfXv8Aif8AfXP+wPv3Xuvf6wt/xT/H/X9+6913/T/bD6f7C/v3Wuuh/t/8P97v791vr3/E+/da66/33+39+6313b/iv+H+P+8+/da69+P99fn37rfXv+K/70Lf4+/da69/t/8AYfkf6449+6313/rfn+n++/r791rrr/er2/334Pv3W+u7/wCt9P8AjZ+n59+6111+P+N8+/db69+f99/sDx7917rw+vP/ACP/AB9+6114n6/7H8/6xt7117r3+2/p/vf1/wBb3vr3Xv8Aff7z791vr34t9Lf77/W9+6117/in+9+/de699P6f0/2/v3XuvfX+lh/S3+x9+6317/ff63+B/wAPfutde+t/x/T+nv3Xuvfnn/ef99/X6+/fl1vrr/iPfutdcv8Aff0/H+t+be9de64/X3vrfXIW/p9Qf9f/AH3Hv3WuuuPr9B+f9j+Pfv8AD17r3/Gv6e/de69f/iP959+6914cX/1v+Ne/db69+RYf8j9+6917/ff77/b+/da69/vvz+P+K+/db69/xv8Ap/vr+/da66/w/wB99Pfut9d/77+n/Ivfuvde/wB99bce/de69/xH+P8Avvx791rr3/FPz+R/xN/fut9d3/B5/wBj/t/wePevs6111/vv+J/2J976911/xH9ffut9G6+BnW57X+Yfx82fJTmqoj2Lhtz5anKO0c+F2L5d75inqCgulPV4/b8kLNdSPJwQbexRyTtv735t5esDGHja6QsvrHGfEkGM/ArdQV95nm7+pHsJ7pb+koS4/dMtvE1RUTXlLSJlrxZXnVgM8MgivW9L7zx6+bHr3v3Xuve/de697917qqD+cNl/sfjNtHFoyeXN9x7dikjeORmNFQbT3vXTSRSLaOORKyOnHqN2VzYHkjJf7q9r43uHudwwNIdqlIofxNNbqAfMgqW4eYGfI85f7zzdXsfu/cv7fGVre80WqMCCT4cdpfTEqeAIkjiGa1UsAPMa1HvoN1wP697917rv37r3XXv3Xuve/de697917r3v3Xuve/de699ffuPXuve/de697917r3vR69173unXuve/de697117r34/33/Ee99b69791rrv37r3XXv3Xuve/de697117r3vfXuve/de69798+vde9+691737r3W7/1n/wAy36+/8Mjan/uhoPfHjf8A/ku71/z1zf8AVxuvrn5O/wCVR5W/6Vtt/wBWU6W/sp6EfXvfuvde9+691737r3Xvfuvde9+691737r3Xvfuvde9+691737r3Xvfuvdf/19/j37r3Xvfuvde9+691737r3Xvfuvde9+691737r3Xvfuvde9+691737r3Xvfuvde9+691737r3WsR/NJyZr/lvuKlZpGGE2bsnGKHVFRBLif4zaEoSzR6suSS1m1lh9AD7wi98pzL7gX0dT+lbwL+1NePl3+fnXy6wf9+5/F9wJo8/p2kK/tDPj5d3n518uq6/+N8f6/8AxI9xB1C3Xv8AePyP8P6/T/D37rfXf9bfX8/T/fc+/da9K9dC1vx9Px/X/Ycn37r3n17nm3/Iv96+lvfuvenXhe3+Pv3Xv8HXf+H0/wAPfuvdeN+Pz/sP9t/T+vv3XussE81LPDU000sFRTyxz09RBI8U0E0TLJDNDJGQ8csbqGVlIIIuPdlZkZXRiHBqCMEEcCD69XR5InSSJysikEEEggg1BBGQQeB8urpPhz/M5q8QcX1r8k66fIYsmnoMF2uyvNX41TaKGl3zFGry5Ki+gGTjBqIrXqElDNNHkj7de9slr4Gy85ys9vhUuuLL5ATji6/8MHcPxhqllyd9t/fJo/A2TnaWseFju/MeQE4HEf8ADRkfjBy4vVx+Rx+XoKPK4muo8njMjSwVuPyOPqYK2gr6KpjWamq6Ospnlp6qlqIXDpIjMjqQQSD7ylhmhuIori3lWSB1DKykMrKRUFSKggjIIwR1lLFLFPHHNDIrwuoKspBBByCCMEEZBGD1M9udOde9+691QR/MV/lO0u9P473j8WsFTY/d5FRld6dQ4yKCjxu6X9MlXmtiU4aClxe4SoeSoxqgQ5BiWpwlT+1U48e4vtIJfH33lK2Aly0tsooD6tAP4vMxD4v9DGqiN0++6h9+Cbl/92+3HvRuTy7CNMdpukhZpLYcFivGy0kHBUuDVoBiUtD3w60FZR1ePrKrH5ClqaGuoqmajraKrgkpqukq6aVoamlqqaZUmp6mnmRkdHUMjgggEe8biCpKkUYevl11/gnguoILq1mSS2kQMjqQysrCqsrCoZWBBBBIINRjqP8A77jj/D8+9dO9eP1/2Pv3W+vf4/8AEf74e/da69/vuPfut9e+v+t/t+T/ALb37rXXv99/sf8AY/0v7917r3/G/qT/AL78e/db69+P+J/33+t7917r3+2P/G/6f63v3Xuvf776/wC+v7917rvi3/Ff9t9P68e9da66/wCKf4D/AHv3vrfXvrf/AH1vfuvde/2/1/Hv3Wuvf7H/AH34/wAPfut9e+n+t/vf/Ivfutdevf8A2A/P9fr791vr3+8/7H/Y/T37rXXvz+f9h/Q/n/Xt795db69+P999Px/vI9+6917/AF/+J4/x5+vv3Wuvfnn/AG9/+Rn37rfXv+Kf77/Xv/vXv3Wuu/8AH6f7Af4/8R7117rr/YH/AG1/yfx7317r3H+t/vv6e/de69/vF/8Aiffut9dfX/ef+K/T37r3Xf8Ar/j+n+9H37rXXvz/AL7+hPv3XvLr344/rf8A33Pv3W+vf74H/inv3Wuvfn+v+39+8uveXXv+Kcf7xx/jx7917r1uT/vv8Px7917r34/1v9jx/X/effuvddn/AGP14vf/AH3Pv3XuvD/iObfU/wC98+/de66H/E/7z/tvfuvfLr3/ABr8f7x+ffut9eP/ABP+++vv3WuvDn/jf++59+6917/ff8bPH49+6316/wDvP1/31x791rr39P8Aebcj/YX9+6917/Y3/p/xT/WHv3W+vfU+/cB1ry69xb/jX5/1/wDYe/de69/tvz/j/tvz791vr3++/wB9/re/de6u/wD5F/WTbi+QfZfaNRA0lB1r1ymGpJSg0wbi3/lUgopBIQbP/ANuZNNIsSJb3sLGafY7azd8z3m5PGTFaWxofSSU6F/bGJf2dc5f7yXnEbT7WcocmRSgXO77sZWFctBZRlnFPTx57c1OO31yNp/3lh1xW697917r3v3Xuve/de6pX/nQZhYOvekMAZgr5Pee6cwsHnVTIuDwmPonlFMfXKITuFVLjiPyWP6x7y3+6XaF9/5vvtPbHZwx1pw8SRmpXgK+EcedKjh1ys/vU91jh9vvarZDKBNcbzcThdQBIt7bw2YJxYKbpQWGF1gH4x1r4+85v8PXEjr3v3Xuve/de697917r3v3Xuve/db679+61117917r3v3Xuve/de697917r3vXr17r3v1Ovde97691737r3Xfv3Xuuvfuvde9+z17r3v3Xuve/fb17r3vXXuu/e+vde9+69117917r3v3Xuve/de63f+sv+Zb9ff+GRtT/3Q0Hvjxv/APyXd6/565v+rjdfXPyd/wAqjyt/0rbb/qynS39lPQj697917r3v3Xuve/de697917r3v3Xuve/de697917r3v3Xuve/de697917r//Q3+Pfuvde9+691737r3Xvfuvde9+691737r3Xvfuvde9+691737r3Xvfuvde9+691737r3Xvfuvdaov8AMMyozHzF7qqVZClPk9sYpRHN5o0OG2LtjEyqGHEb+eiYun9iQsp5v7wL93Jxc+4vMrilBJGuDX4IIkP51XI8jUdYCe8k/j+5PMrVqFaFRmtNNvEpH7QajyJPRLv9t/T/AFv8P6H3G/UY9e/1vz/jb/er8+/db67/AMfp+OOR/h/vPv3Wuuh+Lf74X/PPv3Xuvf74cf8AG7ce/de69/r/APFT+B/tz7917rx/33P9OPr/ALH37r3Xv+J4H++/pf8A1/fuvdeH5H+++vv3Xuvfn+n++v8A059+690eb4k/Ofsb4y19PgKxqrevU1TUs+R2TWVdp8MaiUyVOT2dWVHkGKqy7tJJS3FHVOzF1WVvMsncge6G88kypaMTc7Azd0DHKVNS0JPwNWpK/A5JqAx1iV/bz3W3fkiRLK41XXLpbMJPdHU5aEn4TxJQ0RjU9rHV1spdP9z9c97bOo98dabhps7h6nTFWQf5jLYPI+NJJ8PnsY5NRjcnTa+Ua6SLaSJ5ImSRs0OXeZdm5q26PdNlvBLbnDDg8bUqUkXirD04EdyllIJzW5f5j2fmjbYt02W8Wa1bB8mRqVKOvFWHmD9oqCCRT9n3R51737r3VR/8wn+WJtT5O0mU7T6lgxmzu/KanaeqUiHH7b7QWni9NFuQpDood0mOMR0mVuFfiKs1R+Oamhv3F9rbfmNZt42NEi36lWXCpPxwfJZT5OaKxxJSutc6fur/AHx979nJ7LkvnmSa/wDbF3Crxe427Ufjt6nvtqktLbcRl4KPqjm1Nt4bO3T19ujObK3tgMntfde2q+bF53A5ilkosjja6EgtDPBKA2lkdXR1JjlidXRmRlY4o3VrcWVxNaXcDxXMbFWRgQykcQQeB67hbDv2y807Nt3MPLu5w3uyXcQkhmiYPHIh4EEfMEEGjKwKsAwICa/1/wDff7D6/n2x9nRv178/76359+6913/r8f8AE3/43/re/de69/X/AHr8cfX3rr3XX/Gv9v8A48E/X3vr3Xvxxz/sP9gffut9e+v+H+8n6/19+4de69/xT/iL/wCPv3Wuvf1/1jfkW/r/AE9+9OvdeH+3P++v9ffuvde/33/I/fut9e+l/wDYH824/wCI9+6917/W/wCR/wCt791rrr/ffT37rfXf+++v/Fffutdetb/A8f63+39+69/g67H+t/xX/fH378+vddf7b/ff73791vr3+w4/5F/vPv3Wuvcf7x791vr3+9fT/bf7H37rXXvx/vv965Hv3W+vH/ff7b37rXXY/wB9+fwfp/sfeuvddX4/2H+BP+9e/de69z/vv9twfe+vde/3rj/ff19+6917/ff77+nv3XuvH/e/zYD37rfXX+t/vv8AYe/de67+vv3Wuu/6f7D/AHw/H49+6911/wAU4/3n/X9+6317/jX++5Pv3XuvX/3359+p1rrx/wB9/vvx791vrr/ff8b9+6913/vv9h9fz9Pr791rr3P+8f7x7917r3+x9+6917/er/77+vv3W+vf778/73/S/v3Wuvf4f76/+9W9+6911/vv+RfX37rfXv8Abf77/H6+/de67/2//FP9h7917r3++/1+be/de69yP+Nf8V9+6117/ev9f/X9+631twfyVeqTsb4k1G/KylMOT7h35ndwwzyRmOZ9tba0bQwsDBlWQwrk8VkqiIm4ZKoMvBBOWXsftP0XK1zuckdJby4Yg+scXYv7JPF/b1wu/vDedxzJ75Q8s28+qz2DbIYCAagXFxW6lPGlfDkt0YeRjocjq373M/WBvXvfuvde9+691737r3Wv7/OjzPn3n0Pt7yA/wvbG98z4taEp/HsrgKHyGMKJFEn93LXJIbRwAQb5vfdItNG1c7X2nElxbJX/AJppK3H5eL+Vfn1xh/vWdxEvMPsvtGsaoLLcpqVGPHls0BpxFfpyK8DTHA1pL95fdck+ve99e697917r3v3Xuu/fuvde9+6911/vv99/r+/db69791rr3v3+Dr3Xvfuvde9+691737r3Xfv3Xuuvfuvde9+691737y691737r3Xvfuvde9+691737r3Xvfq9e697917r3v3Xuve9de697317rv349e63d+qamGt6u62rKZ/JT1ewdnVNPJpdPJDPt3HSxPokVXXUjA2IBH5Hvj3zHG8XMO/RSCki3s4I9CJWB4dfXDyPPFdclcn3MD6oJNrtGU0IqrQRkGhoRUHgQD69L72TdCnr3v3Xuve/de697917r3v3Xuve/de697917r3v3Xuve/de697917r3v3Xuv//R3+Pfuvde9+691737r3Xvfuvde9+691737r3Xvfuvde9+691737r3Xvfuvde9+691737r3XvfuvdagPy+yYy3yj79qwwfxdrbzxlxG0YH8EzNVhiuk8koaDSW/tEX+h988/cGbx+eObHrwv5l/wB4kKf8+/5eudvuTcC6595tlBqBfSJwpmM+H/IrT58ei5f7x7B/QI67/wB7/wB9/Xk+/de66P8AvPP++t9bc+/de/wde/23+v8AQ8E/7xx791vrv/Y/7Di/9fr791r8uuv99/yL/b+/de69/T6X/of949+6969e/wB8b/g/X6C/9Pfuvde/pb62/wBt/X/H37rf+Dr31/2/+9D/AIn37rX+Hru/H+2/J/w+n1459+690LfS3efZXQO8KbevWmflxGRTxxZLHS+SowW4ser63xW4sV5YoclQOWOm5SWFj5IZI5Qrg/5b5n3rlTcY9z2W8Mc4oGXiki/wSLwZT+RBypVgCBJyxzZvnJ+5LuWyXZjlwHQ1Mcij8Mi1GoemQyk1Uqc9bLHxN+bvW3yexsOIVododp0dGZsxsSvqlY1wp4w1Xk9qVcgjOZxa2LvHYVVKv+dQoBK+aPIPuds3O8K22LfflWrwMfioMtE3418yPjX8QpRjm3yB7m7JzzbrDGwt98VavAxyacWiONafYNS/iAwSdf3JnUlde9+691X/APOX+X/1p8yNsNXuKTZvc2CoHg2f2NBSu/mijDyw7b3hTU7I2Y23UTt6XIarx7sZKclWmgnjjn32627nK3NxEVg35F7JaYYDhHKBxQ+TULR8V1CqNlF92770XN/sBvItQZNw9v7mUG6sCwGkmgNxas1RFOo4rURzgBJaERyR6e3dHSfZfx+3/metO1ds1m2d0YaS5imUyY/LY+RnWkzeAySL9rmMJXrGTFUQsVJDIwWRHRcP922jcdiv59t3W1aG8jOQfMeTKRhlPkwJB8j13r9vvcTlD3R5X2/nDkneI7zZrgcRh4nFNUM0Z7opkqNSOAchhVGViFX+8f737Lehr17/AH3/ABr37r3Xv9b/AH3/ABv37r3XuP8AH6+/db69/rf74/71z791r7evf77j+n59+6917/inH+x/2A9+6917+n0/w/3sn/W9+6916/8Avh/vvz791vrr/fW/239Pfuvdd/7639fp/wAT7917rwNv99wf9vb37rXXfH4/5F/vr+/de66F/wClgeP9jz/r+9db69/t7fX/AH3+x9761178/wBf949+6917/W/r/vX9ffuvde4/4p/X/eh7917rv/ff1/2P9OPeuvddc/77n8+99b69/sf9t/vh/T37rXXv9t/r2+vv3Xuvf8jP1/3x9+63176/n/ev+K+/de69Yf77i/P0/HPv3Wuvf6304/33+v7917rv/Dn/AGA/1/fuvddX/r/xv/Ye/db69/xr/Y/73791rrv8j/ffn/H6+9de69f/AJHc/X36nXqddfT+v0/3n3vr3Xv9b+v+x/3j6+/de69/vv8AW/43f37rfXv99/xT37rXXv8AiLf7f37rfXv99/vv9h7917r3/Ec/T/efr711rr3+H9P8f9v9L+99e69/yP8A334/Hv3W+vf8Sf8AD/eT/vfv3Xuvf8jH++/N/fuvde/4n/Y/n8+/da69a3++/wCK+/de69/S/wBP99/vJ9+6317/AH3/ABv/AH39Pfutdd3/ANb/AG1uf+Ne9de6n4jFZHPZXGYPEUktflszkKPF4uhgAM1bkchUR0dFSRBmVTLU1MqotyBdvr7uqM7qiKS7EAAcSTwA6S319abZZXm5X84isbeJ5JHPBERSzsfkqgk/Idb/AL0l1rQdOdP9Z9WY1IVpdg7I23tdpIAQlXWYrF01Nksibkky5PIrLUSE8s8pP595+8u7Uux7FtG0KBW3t0RqcC4A1t/tn1Mfmevl69xebrrn7n3nHnW7ZjNum5XFxQ8VSSRmjT7I49KKPIKB0KPs66BnXvfuvde9+691737r3Ws1/N7zrZT5RYPFCVjDtrqba+PMGuQxJVV2e3XmpphG37azTU+RgVmUepY0BN146E/dZsxb+3N7clRrn3SZq4qVWKBAK8aAq1AeBJpx64Hf3ne6ve/eB2HbhMxgsuWLVNFTpV5Lq9lZgp7QzI8YYgVYIgJOkUqu95KU65zde9+691737z691737r3Xvfs9b69711rr3++/4n3vr3Xveqcevde9+69173vr3Xfv3Xuuvfuvde9+691737r3Xvfuvde96691737r3Xve+vdd+/de669+691737r3Xvfuvde9+6917375U6917/ff8V9+p17r3v3Xut2Poz/mSfTv/AIizr76f+GliPfITm/8A5Wzmj/pY3P8A1efr60Pa/wD6dp7d/wDSisP+0WLoU/Yd6HXXvfuvde9+691737r3Xvfuvde9+691737r3Xvfuvde9+691737r3Xvfuvdf//S3+Pfuvde9+691737r3Xvfuvde9+691737r3Xvfuvde9+691737r3Xvfuvde9+691737r3XvfuvdaXfceTfN9u9qZmRpWky/Y++MnI00zVErvX7mylWzSztzPIxlOp/qx5P1982+YZzdb/vlyxNZLyZsmp7pGOT58ePn1zU5pmM/M/Mc5OXv7hs5OZXPHz48eg4/pYf0t/t7/AO9eyfoh9c9d/m/4/JH+Hv3XvKnXX1v/AF+l7f424/x9+696de/wt/vP04/3m9/fuvdeJ/4p/vP+v7917r3+H/Gj/wAa+nv3Xuvf4/T8g3/2Hv3XuvfT8H/D/jQ9+69n169/vP8AvXPPv3Xuu7f0/wB4t79177euiP8Ab/8AGx/X8H37r3+Dr3PP+x/2P+vf37rfp04YnLZXA5TH5rB5Kvw2ZxNZBX4zLYyrnoMjj66llWamrKKtpZIqmlqaeVAyOjKykXB9uwTz200VzbTPHcRsGVlJVlYGoZSCCCDkEGo4jp61urmyuIbu0uHiuo2DK6EqysOBBFCCPUHq+b4cfzNcbucYvrb5HV9Jhdyfs0OE7PdIqPC56Qnxw02744UjpMFlGNgK1AlFNf8AdEDDXLlR7de9kN54Gy85SrHd4CXWAj+gmAoEb+mKI34ghFWy09tve+33MW+yc4zLFuOFS5wscp8hIBQRuf4sRsf4DStyaOkiJJG6vG6q6OjBkdGAZXRlJVlZTcEcEe8jgQQCDUHrI0EEAg465e99b6K18rviJ1L8vNgS7N7FxopM1QR1M2y9/Yympv707LykyD9/H1MqA1eIq5I0+9x8jCnrEQX0TJDNEEeb+TNo5ysPpb9NF2gPhTKBrjb/AJ+Qn44yQG4gqwVlmn2R99+efYjmhN/5TvNe3SlRd2UjN9Ndxg8HUHtlUE+FOo1xEn4kZ4303/lL8UO2fiR2HPsbsvFq1FWmpqdn7zxqSybZ3rh4JEQ5DD1LqGhq6YSotXRTaamkkYalMbxSSYa8zcr7typuLbdu0NGyUcZSRR+JGxX5g0Za0YDrvz7L+93I/vpyrFzLyfe0uIwq3VpIQLi0lYE6JVHFWoTFKtY5VB0kMropZv8AD/ff0/23sPdTD13x+f8AX/H+9e/da66/3n8/1/r7917rwv8A74/nn/inv3W+vfnn/b+/de68P+NW/wB79+6117/ej/sf8f8AYe/de69/j/tv969+6916/wDr/wC+/wAef6e/db699fyfp/xP+F/p79+XXuvAc/77/kdh791r7evf8i/1vfuvde/31v8AffT37r3XuT/xP9ffuvde/wCKH/evfut9d/m/Nr8f73/sfevl1rrq1/p/vjbkfX/D3v7et9e/33+P+v7917r1v9b8fX/Ye/da69/vP44H+H/G/fut9eP+8n/ff19+6917/ief+J/Hv3Xuvc3/AD/sePfuvdev/t/6n/jdx7917r3+t/r/AE/330v791rr3+t/xT/fcj377et9e/5Fx/sf625Pv3Xuvf8AGvfutde+n+wP0/p/sffut9e/3n/ef975+p9+69163++PH5t/X37r3Xvfutdet/xv/ePr791vr3+H1/P9D/j/ALE+/fPrXXvz/t/6f717917rv/C/++5H+v7917r34/23+H+HPvXXuuiLfj/ff6/vfXuvf7z/AMQfpf6+/de69/iP97tx791vrxHH++5H9f8Ab+/de69x/vv9v9ffuvde/wBgPrb/AIi3v3Xuvf7a3+++l+ffutde5/H0/wBh9P8Aevfv8PXuvf4/77j/AGHv3W+rHP5VPSo7m+ZfXT1tH91t3q1KztnP649cKvtOSmTa6EkeIs29chjWKNfXEklgbG0g+1+yHe+dNpjda21s31D/AGRUKV9QZTGpHoT1iX99j3D/ANb/AO7/AM2Lbz6N13ortkFDQ0uQ31B9cWiTio4MVznrdC95sdfPh1737r3Xvfuvde9+691737r3WpN/Ma3Edy/MrueoWQPT4rIbc25TKLFYRgNn7fxtXGDoRiTk4J3N72ZyAbAe+nnsHYCw9p+U100klSaVvn4k8rKf94Kj7B616+bH7929yb396f3PYy6oLV7O2jGO0Q2NsrrwBP63isa1ILEA0A6JF7mGnWIfXvfuvde9+691737r3Xuffuvdd+/de669+691737r3Xfv3Xuuvfuvdd+/de669+691737r3Xvfuvde9+691737r3Xfv32de669+4de697917r3v3Xuve/de697917r3v3Xuve/de697917rv37r3W7F0Z/wAyT6e/8RZ19/7yWI98hOb/APlbeaP+ljc/9Xn6+tD2v/6dp7d/9KKw/wC0WLoU/Yd6HXXvfuvde9+691737r3Xvfuvde9+691737r3Xvfuvde9+691737r3Xvfuvdf/9Pf49+691737r3Xvfuvde9+691737r3Xvfuvde9+691737r3Xvfuvde9+691737r3XvfuvdYKqpgoqaorKqQRU1JBNU1EpDMIoII2llkIQMxCRoTYAnj3SR0iR5JDRFBJPoBk9VdlRWdjRQKn7B1pC11XJkK2sr5lRZq6qqKuVYgViWSolaeQRqzO4jDPwCSbD6++ZMjmSR5G4sST+Zr1y+nme4nnuHADu5Y04VYkmnHzOK/tPUUf7D/e/yPdOmevD/AH3H+B/4n37r3Hr3/FOPqbX/AON+/de67t/sf+Ncf7D37r3XX/Gr3/Fvfuvdd/76w/3v6e/de68T/sOf99+R+PfuvU69/sPx/S9vfuvfn10Pz9f8Lj/ef9f37r3Xv9t/Uf77/E+/de67/r/r/wC9cX9+69/g66/3j/Xt9f8AfH37r3Xv+K/05t/xX37r3Xf/ABv/AH1/rb37r3VlXw6/mH7z6FfF7B7JNfvjqBWjpaVS/wBxujYsLOF8u36idgcnhIVJ1YyZ1CAA00kVmjmmf2693dy5TMG1bxquuXcADjLAPWMn4kHnExoMaGXIacPbf3k3LlY2+z78XuuXq0B4ywDy0E/HGP8AfZNQP7MimhtjDYW/9m9n7VxW9dhbgx+5tsZmHzUOUxsvkiYrxNTVETBJ6OupZPRNBMqTQuCrqCLe8w9p3fbd9sINz2m8SexkFVZT+0EcVYcGVgGBwQD1mTte67fvVjBuW1XaT2Moqrqag+o9QRwINCDggHpYezLow6CLvDovrL5E9e5frLtfblPuLbOVXyxEn7fKYTKRRyx0Wf29kkUz4rN44zMYpkurKzRyLJC8kbknMHL21cz7bLte72+u3bIIw6NQgOjfhYV+YIqrBlJUjv249yecfajmqw5x5I3ZrTeIDQ/ijmjJBeGeM4kheg1KcggOjJIquunh83fgR2h8Nt2NLXJU7v6iztdJFs3sujopUpWL65Ydv7sjiV4MDuqKFGIjZzBXRo0tOzaZo4cOOdeRd15MvNFyDLtkjUinUdrcTpYZ0SUFSpOQCVLAGne/7uf3nOTff/YwlsyWHPVtEDd7e7gsKUBntiaGa2JI7gNcLEJKBVHkIb/vv9j/AIf4+wR1kx178/74D/A/7z791vru/wDvh/vh791rrr/if9b/AHv37r3Xh9fx/vvpyP8AX9+6317/AGPv35de69/vX+P+v/T37r3Xv6f8b49+6117/ff4/wC9/wCHv3W+vH/iv+2Hv3Wuvf776X/P+sOPfuvde/P4/wB9/t/fuvde/wCJt/vrfkH37r3Xv95/4n/YX9+69176f7z/AMTa/P59+49b69/vrfX/AB/1vfutdeH+x/1/9j+Pzb37r3Xv96/3r/evfvPrfXuP99/xHv3Ws9e+o/40fx/rf4e/de69/Q8f7x7917rv/X/4r+LfT+t/euvde5/p/r/77/X976910ffuvDr1+P8AD/eP9j/tvfut9e/p+P8AH/iffuvdeNv+Ri39P6e/dez14f7z79/g6917/ff7H/jfv3Wuvf77j/W/1vfuvde4/wBf37r3Xv8Ajf8Avv8AHn37rfXv9t/vvzbn+vv3Wuu/9v8An/YfT/ffj37r3XVx/wAT/vHH559+6917/ff6xP8AX/Yj37r3Xvz9Pfuvde/r/re/de69/X/A/wDFB7917r30v+P9f8/Uf19+6912Dxf/AB/33+v7159b66H+v+P98P6e/de69/vPvfXuu/z/AL7/AGJ/23v3Wuuv+Ncf7z/vB9+691tS/wAkDon+5fQ+8O8ctRiPM9x7jOMwE0sX7g2PsSatxsc8ErOWiTKbsqcksqBFEi0UDkuNGnKT2M2H6XZ9w5gmT9W7k8OOoH9lESGIPGjyFlYYzEDny4qf3jXuX/WH3L2H23sbiu37BaeJOAcfWXgSQhhTJjtlgKmpoZpFAU6q3c+51650de9+691737r3Xvfuvde9+691pTfIDc53p3r3JuzyGWPcPaG+8tTMf7NFWbnyctDEo1vaOCjZEUamsqjk/X31z5F24bTyXyntumjQbbbIf9MIU1H7S1ScDJ4dfKT75b83M/vR7scwNMZEu+YtxkQn/fZu5REoycLGEUZOAMnj0EXsVdRX137917rr3rz69137317rr3rr3Xve+vde9+69173rz69173vr3Xvfuvde96691737r3Xve+vde9+6917371z17r3v3Xuve/de697917rv37r3XXv3Xuve/de69798uvdd+/de697917rr3r7Ovde97691uydG/wDMk+nv/EW9ff8AvJYj3yE5v/5W3mj/AKWNz/1efr60Pa//AKdp7d/9KKw/7RYuhS9h3odde9+691737r3Xvfuvde9+691737r3Xvfuvde9+691737r3Xvfuvde9+691//U3+Pfuvde9+691737r3Xvfuvde9+691737r3Xvfuvde9+691737r3Xvfuvde9+691737r3Qf9sZNsJ1Z2XmUaRXxHX+8smrQqjzK1Bt3JVStEkhWN5AYvSGIUn68eyfmGc2uwb5cgmsdnM2OPbGxxXHl0Wb1N9Ns+7XGf07aVsce1GOK/Z1pacn/fH/if9f3zb65k468f9f8A3w/HHv3W/wAuvf8AE/1/1h9Pyffutde/p/xrjm45/wBb37r3XuP9j/t/zb6Djn37r2fy69z/AL3/AL78Cw9+6913/vgfqf8AX/1vfuvddf1/P+3H0/qP6e/de67/AN9/sfx/j7917rr/AH172H/FffuvdeNhyfrf37r3HHl143/r/vv8b/j37r35de/1/wA3/wB9/hce/db69/vuOP6/8V9+6117/ff4/wCwv/h7917r39Pz/vv8SffuvdGL+Onyg7S+M26hnth5U1GEr5oTujZOTkml2zuemjIW1VSq16LKwxginroNNRATpJeJpIpBhyfzvvnJV+LvaritsxHiwsSYpR8x5MPwutGXhUqWUjXkrn3fuR776ja59Vm7DxYHJ8OQfMfhenwyL3DgdS1U7M/xq+VnV/yd2ycrsyv/AIdubHU0Mu6NiZSeIbg2/JIVjaYKojXK4Z520xV0K+N7hXWKUmIZrclc+7HzvZGfbpdF8gHiwMR4kfz/AKaV4OuOAYK3aM4OS+e9i54sfqdrn03aAeLAxHiRk+o/EtcB17T8jUAzPsbdDTpKb42Ns/sramc2Nv3buK3ZtHclDLjs3gczSpV0FdSy2NmRrPDUQSKskM0bJNTzIskbpIqsEW47dY7tZXG3blapNZSrRkYVB+Y8wQcqwIZSAykEA9HfLnMm/cob3tvMnLG7T2O+2kgkhmiYq6MPnwKkVV0YFHUlHVlJB1Lf5gv8sreHxbrsl2Z1kmT3r0FWVetqplNXuLrZ6p28WM3UIV1VuCD+imy4RUuViqRHKY3qMRPcD21vuUZXv7HVPy+zYfi0RPBZQPLyWQAKxoDpYgHuT91r74ewe9Ftacoc4tDt3ufGlNNdMF+FGZLauEmpmS2JJ4vCWTUsVT3+98/1P09xd8us3+vfi31/33+39+6914f71/vj+Pz791rr3/I/99f/AF/fuvdeva3+H9f99/Qe/db665v/AI/4f778e/de67/3x/p+f9f37rXXr/77/ff4e/db69f+n9Pz/X37r3Xv+I/HP+x/1vp791rr3+P+P5/2/wBP8ffvl17ru/8Aj+Lj6cX/ANt7917rr/ff71zz/X37r3XuLf73/vH+39+z17r3++/23+w/PvXXuvf8R/vv6f1976317/ef975H/G/futde/wBh/wAa9+6917j6D/W+n++/p791vr3++HN/+Rce/da69/vv9bgfn+nv3Xuvf7Afjj8H/Ye/de69a3/G/wA/Tji/v3W+vf8AGr/7zwf98ffutde/33I/1/8AePfut9e/1/8AjVv9f37rXXv9j/j/AF9+6916/wDt/fuvde/p/T/ffg39+6317/X/AN9f37rXXj/sb/8AE/i3v3W+vfT/AA/r/wAa9+6917/iPfuvde/31/6fT/iffutde+v+8/8AI/wPfuvde5Hv3W+vc8f7aw/4p7917rv8D/W+n9P99/t/eutddf7bj/iL/wCx976917/ff77j37r3Xf8AT/fcf0/r7917ro/8Ute3v3W+vf0/2B/4p/sPfutdLrrHr3cPbHYmyes9qU7VO4t97mxG18SnjeSOOpzFbDSfd1PjuyUVBHI087/SOGNnNgCfaqxsrjcr202+0TVdTyKiD1ZiFH2CpyfIdBvnHmnauSOVeYucN7lCbVttnLcSmoBKxIW0rXi7kBEHFnZVGT1v0dXdeYDqTrjY3WO1ofDt/YW1sJtXF3QJLPTYaggovvKmzMZK2vkiaedyWaSaRmYkkk5+bNtdvsm1bftNr/YW8SoDSldIyxA82NWb5k9fMPzpzXunPXNvMnOW9Sat03O9muZM1AaVy+heFEQEIgAAVFAAAFOl57M+gz1737r3Xvfuvde9+690hO0t2R7D6z7E3xLJ4Y9nbG3Zul5dJcoMBga/K6ljUFpGH2nCgEseByfZzy7tjb1zBsWzItXu7yGEDh/ayKnHy+Lj5dBPn3mSDk7kbnPm66k0W217Vd3bGhYhba3kmJCipY0TAAJJwBXrSF+v15v77CdfJD117117r3vfXuve/de69799vXuve9de6797691171Xr3XfvfXuuvfuvde9+691737r3Xvfuvde9663173vrXXvfuvde9+69173r5de69739nXuu/fvPr3XXv3Xuve/de697917r3v3Xuve9U69173vr3XvfuvdbrXx/rKfI9DdJZCkcyUtf1H1tWUzlWQvT1WzcNPC5RwroWjcGxAI/PvkTztDJb8583W8opLHud0rDjQrPIDn7R19YvtBe225+0vtduVm5a0uOXdtkQ0IqklnCymhoRVSDQgEefQuewx1IvXvfuvde9+691737r3Xvfuvde9+691737r3Xvfuvde9+691737r3Xvfuvdf/1d/j37r3Xvfuvde9+691737r3Xvfuvde9+691737r3Xvfuvde9+691737r3Xvfuvde9+690Xn5bZQYf4wd/VhaJPJ1JvrHK00niUPmdvV2HTQ9x+/rrh4x9Wk0jm/sH+4E4t+R+bJDTO3zrnHxxsn7e7HqaDoI8/zeByPzdJWh/d1wPTLRMo/POPn1p9f0/p/X/bf1988+ucnXj/AIf8U/4pz7917rx+v+w/1v6/n8e/deHXf+3P+w5+nv3Xuvf77j/X4IAHv3Xuuvp/sf8Ae/xb37r3Xv8AD/fXvf8Apb8e/de69b8/7a9h+Pzb8e/de+zr3+2/2P4+n+P09+6913/tvyb/ANf+Ne/de66/P/Izaw+t/p7917rv/Yf7f/bf049+6917/b8/1/Pv3Xj17n6D/b/8iFvfuvY66/2/+9f74e/de69zx/sOf99wePfuvYz17j/e7/Q/m/v3Xs9KnZe9t29dblxW8tj7gye19z4SoFTjcziag09VTvpKSRnhoqmkqYWMc0EqvDPEzRyIyMylbt25X+0XtvuO2XbwX0TVV0NCD/lBGGU1VlJDAgkdGG17tuWyX9vue03jwX0RqrqaEeoPkyngysCrDBBGOtiX4cfzF9pd2jF9e9sy4zZPa7iKix9eXWi2rvuoCBU/h0s7+LC7iqmFjQSP46iQj7ZyzinTL/2594rDmXwNn5gZLbfjRVatIpz5aScJIT/oZNGPwGp0DMr23949t5rEG0b4UteYaADyinPqhPwuf99k5PwE/CLPfc4dTf1Er6ChytDW4vKUVJksZkqSpoMjjq+mhrKGvoayF6eroq2kqEkp6qkqqeRkkjdWR0YqwIJHtuWKKeKWCeJXgdSrKwBVlIoVYHBBGCDgjB6ftbq5srm3vbK4eG8hdXjkRijo6EMroykMrKwBVgQQQCCCOtY/+Yt/Kiruuv493n8Y8PWZXYC/dZjevVlEslZldjoBNVV2b2dCkbVGR2bTxrqmoryVWOF2j8lLcUuLfuN7VS7N4++ctxNJtGWkiFWeEZJZfNoQONatGMmq1Zexf3T/AL7ltzZ+7Pbf3iv44OaDpitNxeiR3hwqRXRJ0x3TE0WWixz4DaJqGahwn6f77+h9wd10w69/vuPz/wAT7917r3++/wCK+/de69/vX/G/62HHv3W+vf7D/igt/X37rXXX+9/7b/jXv3W+ux/yL/ffn37r3Xv8P99f37r3Xv8AkX4/3319+6117/ff737917rv6f8AEcf7D/YHj3rr3XH/AH3+v/sfe+t9d/j37r3XXv3XuuX+t/vHB/3r8+9da66/3r/evqPe+t9d8/T/AGHH+8f4/n37rXXX+8f77/X9+6317/ffT/fce/de69/vv99/r+/da66/33++/wBt791vrv8A33N/futde/33+9e/db66/wCK/wBP959+69139Da/H++5t7917r3++/1/r7917r3/ABP+9cW9+6113x+ef999Lf63v3Xuuuffut9e+v8Avv8AD37r3Xvz/j/vvz791rr3/Gv6f0Hv3W+vf8UH1/43791rr3+9f71791vr3++t/rfk2/x9+6917/X/AONm/wDj/h791rr1/wDff4/737917r3+P+8G/wCffvl17r3++/3w9+6317/H/kf+v/rX9+6914f8i/w/H+8+/da68P8AffU+/db6vv8A5IPxnfce+92/J7c2MV8LsKCq2R129VCxWfemao4m3Jm6JmUAtt/bFWKMN6lZsq1vXEbTr7Icsm93W65luY621oDHFXzmcdxHl+nGcg+cikZHXMb+8a94V2nlrY/ZvZ7wjcNzZbu+Cn4bSJz4EL/817hfFpggWwr2vnZv95Sdcdeve/de697917r3v3Xuve/de6I5/Mc3qNlfD3tqVHZa3c9JhdlUKq5j8h3LncdR5NGYENpXACsewB16dJ4JImH2F2j98e6nK6MP0rd3uGxWngxsyf8AVTQK+Va8R1ib9+Hmv+qX3Yfc+4j/ANyb63isUFaV+sniglz8oGman4tOk0BJGpZ76edfNP1737r3Xvfuvde966917/ff7178P5de697317r3v3Xuve9de697317r3v2c9e697917r3v3Xuve/de697917rv37j17rr37rfXvfutdd+/de697917rr37r3Xvfuvde9669173vr3Xfv3Xuuvfuvde9669173vr3W5/8Wv+yZPjn/4gjqL/AN9/t73yW9yP+nh8+/8AS6vv+0mXr6qfu8f9OA9jf/FO2b/u223Q7+wX1MPXvfuvde9+691737r3Xvfuvde9+691737r3Xvfuvde9+691737r3Xvfuvdf//W3+Pfuvde9+691737r3Xvfuvde9+691737r3Xvfuvde9+691737r3Xvfuvde9+691737r3RNv5gmT/hPw87tqtZTy4Xb2M1BBJxmt67ZwxXSQQA4r9Jb+zfV+Pcce7kxg9uuZnB4xxr/vc8Sf8/dR17tXItfbrmmUmlYFThX+0ljjp+eqny49anpta3/FeP8AinvArrn313/vf+F/99z7917/AAdeP++Pv3Xuuv8Aff63B/2PF/fuvde/5Fa34/P+Pv3W+vX/AN4P++/Hv3Wuvf77/XH/ABu3v3Xuu/8AX/r/AIf4+/de66vb+l788/8AIh7917/B1762/wB9+D/re/de68fp9bj/AI1fn/W9+6917/Y/63P1P+sPr79178uu/pzfj8e/de+XXV/99/vvrx7917r3+v8An63/AN9x7917rwP+8fn63+tvpf37r3Xv9h+OOfr79178+vf0A/2I/p+ef6/X37r3XIMVIKkhlIIINiCPpYjkEH8+/deFQQQaHq4X4a/zMMrsoYnrT5EV9fn9ooYqHC9kyCoyW4dtQ8JDT7nSNZq7cOGh+gqVElfAvBE66RHkP7c+9VxtfgbLzfK822jtS4y0kQ8hJSrSIP4hWRf6YoFyT9tve+Ww+n2PnKV5LIUVLo1Z0HkJuLOv9PLj8WoZF+OGzWI3FisfncBlMfm8JlqSGvxeXxNZT5DG5GiqEEkFXRVtLJLT1NPMhuroxUj8+8rra5try3hu7SdJbWRQyuhDKyngVYVBB9QessLe4gu4Irm1mSS2kUMrKQyspyCpFQQRwI6c/b/T3VCH8xb+VBRb6/j/AHn8X8HTY3e7fdZje3U+PjWnxu8Zf3qquzuy4NQgxu6pTzLjY1SmyLXeER1RZarHr3G9pRP4++8p24E+WltlHxcSXhHk3rEBRv8AQ6NRW6c/dP8AvvXHLf7s9t/eXcXm5dGmK03NzqktRhUhuzSslsPw3DEyQDEhaEAw6zNbRVuNravHZCkqcfkKCpqKKvoK2nlpayirKSV4aqkq6WdI56aqpp42R0dVdGUggEEe8bGVkYq6kMDQg8QfTrsJbXFvd28F3aTpLayoro6MGR0YAqysCQysCCGBIINQSOo3+v8Ajix5t/vXvXTvXuP+Nf63+HHv3Xs9e+p4/I/2Hv3Xuuvp/wAU/wB59+63x67P+x+n++H09+6117/XIt/vv9j7917r3/Ff9h/gfz791vr3+v8A8T/yL37r3Xv9tx/vv68+/da69/tgffuvde5/21/99/sffuvde/24/wCI/wB69+68evf4fn/ff09+69176f77n8e/de69/vuPpb/Yf4e/de69+P8AkX09+6917/ff48f8j9+63178cf7H6/7f37r3Xj/vf+HP/Gvfuvde/wBf/X/r7917r3+8/wBbf8a9+6916355/P8ArD8/X/X9+6913/tv6f4X+vHHvXWuuv8AffTn/WFvz731vrx/1vr/AL19f9v791r8+vf7zyeLf69/z7917rx/4p/yIe/de69/vJP9P9f/AHn37r3Xrf8AFf8Akf8AT37rfXj/AL4fgf7H8+/de69/sD/t7/8AEe/de+zr3+xv/vfv3Wuvf7xc8/1/3nn37r3XfP8ArWuPz/xT8D37r3XX+3/4r7917r3/ACP/AFv6/T37r3Xvp/r/AO+4vx+Pfuvde/23v3XuvH/b8f7a/wDxv37rfQpdK9P70777Q2d1L1/j3yG595ZaDHUpKuaTG0agz5XOZSSNWaDEYLGRS1dVIASsMLaQWspMdp2q93vcrPatvi13k76VGaepYkVoqqCzHyUE+XQL9w+fOXvbHkzf+eeaboRbPt8Bkbhqkf4Y4YwfilmkKxRrwLsKkCpG9Z0J0ttL489R7I6f2VCq4TZuHhoWrTTx01VnMtKzVWb3FkI4mdf4hncrNNUyjUwRpNCnSqgZ2ct7Dacs7LY7NZ5jhTLUoXc5dyKnLNU0qdIooNAOvmt9zvcPffdXnvmPn3mKQ/vHcLguE1FlhiHbDAhNOyGMLGuBULqIqT0MHs86AXXvfuvde9+691737r3XvfuvdUtfzmt+LQ9d9QdaQ1BE24935jeddBG1j9ptLEfwej+4sNRhqKndsjIpOlnpybXQEZbfdN2Uzb/zTzAydlvaJApP8U76zT5hYACeIDU4E9crf707nFbLkD205DimYT7jus166g0BjsoPCAf1DSXoZQcFo9VKoCNe73nN6Z64j9e9769173rr3Xve+vde9+69173rr3XvfvTr3Xve+vde9+691737r3Xvfuvde9+69137917rr37r3Xvfuvdd+/de669+69137917rr37r3Xvfh17r3v3Hr3Xveuvdd+99e669+69137917rr3rr3Xve+vdbn/wAWv+yZPjn/AOII6i/99/t73yW9yP8Ap4fPv/S6vv8AtJl6+qn7vH/TgPY3/wAU7Zv+7bbdDv7BfUw9e9+691737r3Xvfuvde9+691737r3Xvfuvde9+691737r3Xvfuvde9+691//X3+Pfuvde9+691737r3Xvfuvde9+691737r3Xvfuvde9+691737r3Xvfuvde9+691737r3VeP80TKNj/iLuqkDuozm69jYtwkxiWRYc/T5vRLGP8AgTGGw4bR+GUP/Y9xB75XBh9v76ME/q3EKcacHD59fg4etD5dRD75zeF7c7qlf7SaBeNP9FV/z+Hh+fl1rBH/AH31P5/3kn3hF1gp176j/ebfT/evfuvdeP8Ah/vrj/ePe+vde/P9eP8AAf7b/Wt7117r3++v/vub+/de69z/AE/3u3+xJ+vv3Xuvf1/H5/w/pbi34Pv3XuvfT/fH6/14P59+6917+n1/2P8AtvfuvevXvz/jb/e/oP8Ab+/de/wde/2A/wAPyP8AfH37r3XuPz+bcfUf0v8A09+699nXZ/H+x/w/p/vHv3Xuuvz/AI/719f8PfuveXy69x+P9b/YE8f6x9+69nz69z/tv6/7x+B7917rw/33J9+69w69x/xA/p/t/fuvZ69/X/jVz9QT/vHv3Xuvf1P1/wB6+n+sB7917o6PxP8Amz2T8YcpFjYJJt3dX11YJs1sLIVcixUplkvVZPatVIJVweXYEs4CmmqiLTIW0yJJHIXuXvXJFwsSMbjY2arwMcCvFoj/AKG/r+FvxAmhEoe33ujvXI062xrc7AzVeAn4anLQk/A3mR8LniAe4bL3THePWvfuz6bevWe4YMzjX0Q5LHy6abO7dyDIWfFbhxJkefG18ek6bloZ0HkhkliZZGzT5a5o2Xm3bk3PZLsSQ8GU4kjb+CROKt+1WHchZSCc2uW+Z9l5s22PdNjvFltzhhweNvNJF4qw9DgjuUlSCRc9iHo/6qS/mE/yxtp/J6iyfaPU9Pitm9+UtM9RUkJBj9vdoLTQyFKDcpjjWOj3RIFWOlyzfqAWGr1RCOWmhz3F9rbfmRZd42NEh34AllwqT8T3eSyn8Mhw3CTFHXOf7q/3xt89m7iz5M54ln3D2xdwq5Lz7dqIq9vUkvbjLSWw4GrwUcskupnvLZu6uvd053ZO98Dk9sbs2zkZsVncDl6Z6TIY6upyNcM0TcFHRleORC0csTLJGzIyscULq1uLK4mtLuBo7qNirKwIZSOIIPn13E2Df9l5q2XbeYuXNzhvNjvIhJDNEwZJEbgQR5g1DA0ZWBVgGBATX+8fj/iD7Y6N+vf77n/X9+6317/G/P8Avub/AE+vv3WuvfS/+8H/AH3+Hv3W+vf776j/AIpzf37r3XuP95/3j/W9+6117/ev97+v+v7917r3++/43/vPv3Xuvf63++t/t+Pfut9e5/3x9+6917/W/p+Pfutde/3o/wC+/p/j7917r3/I+LH37r3Xv98f949+6369dj/W/wAf6/0/2Nre/da66/33+P8Avd/p791vrx5/5F9P+Re/da68Px9P99/sffuvde5/3j/Yf19+6914c/g/73/vuffut9e54+n++v8AX+n19+6911/vr/63+9+/de67/wBf8/8AFeffutfZ17j88W/2Hv3Xuvcf74f7c/n37r3Xv9v/AL78f4+/db69/vv9e3+9e/da67H+++l7H/b+/de66twP99/tz/r+/db69f8A33++/HPv3Wuvf8T7917r3++/17g/8T7917r3+8/n37rfXv8AH/H8/wC+Hv3WuvH/AHj/AHm3/G/fut9d/wC+Av8A0/r/AE49+6111/gP95/3n37rfWampqitqIKOjp56urqpoqalpaaKSoqamondYoKengiVpZp5pHCqqgszGwF/exUkAcem5poreKWe4lVIEUszMQqqoFSzE0AAAqSTQDJ62/f5X3wNX4s7Al7E7HxlP/p17Fx1McpDJ455Ov8Aa8vjq6bZtNMoZEy1TKEmy0kZKmdI4FZkg1yZc+1fIB5Zsju+7Qj9+3CiinjDGc6P9O2DJ6UCClG1cHPvl/eZPvTzQnKnKV4/+trtUzeGRVRfXAqrXTDiYlFVtlYAhC0hAaTSlrfuX+sI+ve/de697917r3v3Xuve/de697917rV8/mv9jDefynqtsUtV5sf1hs/b+1vFGbwJmMlHLurLSqwuGqNGdp6eWxsrUwU2ZT76Lfdm2H90+26blJHSfcbuWavmY0IhQfZWN2HqHrwI6+ff+8k56HNH3hW5at7ovZcvbVb2xX8K3E4N5MwPmxSeCN80Bi04Knqsz3kP1z9697917r3v3Xuve/fPr3Xveuvde/33++PvfXuve/de69799vXuve/de697917r3v3Xuve/fZ17r3v3Xuve/de6971/g691737r3Xv+J97631736vWuve9de697917r3v35de697317r3v3Xuve/de6971x69173vr3Xvfuvdbn/wAWv+yZPjn/AOII6i/99/t73yW9yP8Ap4fPv/S6vv8AtJl6+qn7vH/TgPY3/wAU7Zv+7bbdDv7BfUw9e9+691737r3Xvfuvde9+691737r3Xvfuvde9+691737r3Xvfuvde9+691//Q3+Pfuvde9+691737r3Xvfuvde9+691737r3Xvfuvde9+691737r3Xvfuvde9+691737r3VVv83fJrS/G/Z+NV082W7hwAMTI5ZqOh2lvepnljYWVTFVGnBubkObD6kQR94OYJybtsNe99xjx8limJ/YdP7eoH+8NcGLkmxhUisu4xg/YIpmx+YXj5E9a43/G/wDiht7w66wu67/43/j+Pp7917rof4/74fX6H37rf2de/H+tb6/4m3+tb37rXXuf6n/e/wA/1/w9+6917kkf1/H4/wBf37rfXvr+f8P6Xv791r8uvD+v/Fbf1+lvfuvHr39P9t/vvr/X37r3Xf8AX+n1/r/yP37r3XVuPxf+n4PH+8+/de/wdd/8iuP974/Pv3Xuuv8Akf8Aj9Pz/T37r3Xv9h+Pr/sPx/h7917r3+x/4n/Y/wCB/Pv3Xuu/99e3/Ece/de66t/r/wCwHP8Avh7917r17/X/AIj/AHj/AGHv3W+vfngcX/w/21jz791rr30t9Oef6/7a3559+6969ev/AFN7j/fc/gW9+639nQq9O91djdEbxpN8da7hnwmWg0x1tMwNRh85Qaw0uLzuLdlgyWPmF/S1pIms8TxyKrg95e5k3jlbcY902W8aK4XiOKOvmki8GU+hyDlSGAIEPLXNO98pbkm5bJdmOcUDKcpIv8Mi8GX9hHFSDnrZa+JXzf65+TuMgw7tT7O7WpKVpMvsWsrFcZJaeLyVOW2jVyiNsxjNCmSSG33dGARIrRqs8maPIHufs/O8K2zUtt/Ve+An4qDLwk/GvmV+NM1BUB2zb9v/AHO2Xnm3WFSLffVWrwM2TTi8RNNaeZxqX8QpRidz3J3UmdEC+cnwC61+ZO1mrJRS7P7jwOPkg2b2NBTFmkjiE81Ptrd0ENpMttieqlJDWaqoHZpKckNLDNHPPvt3t3OVubiMrBvsa0jlphgK0jlA4oTwYAsnFaiqNlB92/70HN/sBvQt013/ACBcyhrqwZqUJoGuLUnEVwFHDEcwASUVCSR6e3dXSPZfx87AzPWna22a3bO58PKzIsyO+NzONeWWKjz23cloWnzOCyHhYw1MRK6laNwkqSRrh/u+z7lsV/Ntu62rRXacQfMZoyngymmGFQfXrvX7e+4vJ/unyvt/OHJO8R3mzXA4ggSRSAAtDPHXVFMlRqjbNCGXUjKxCf8Ap/vQH+tz9fz7LOhx17/Y/wCP/Ih+ffuvde/3r/kX+v791rz69z/vA/231+vv3XvPr3++/wBf+v8AvHv3XuvfT/ff8j9+6913/rWtzweP99f3rr3p11x/vP8AxPPvfW+vf8i59+6117/ffT/W/wBh7917r31/33+t/vfv3Xuvf8T/AMa/1vfut9e+v+8fX6f8R791rr34/P8Atv8Ajfv3W+vWP++5/H/Gvfutde/1/wDYf77/AFvfut9e/wB9+Pfutdd/7wL/AFHPvXXuuj/vH/Iv97t731vr3++P++P59+6917/fcfgfm3+v7917r3++/wCK8e/da69z/Xn6/wC+/wBh791vrx/xP/E/8T/h79+XXuvD6/77/fD349e69/t7f634/P8Asffuvde/3n/ff1/x9+69164/3x/5H791rr3+9/778e/db69+P94/33+39+6117/ff776f19+63163+8f77/Ye/de699Dx/vv+J9+6917/ff77i349+6117/b3/P+++vJ96691yAYsqqpZmICqouzMxIAVRckkn6e99aJABLGijrZy/lY/wAtebrpcN8lPkDt/wAW/Z4qXJdV7CysTCfY9PLG7x7u3LRSgBN21cUiGhpJBqxUf7so+8ZFpMlfar20NqbfmjmK2pcijW8Lfg8xLIv8fAxqfg+MjXp0cdPvp/e7j5rO4e0PtdumrllS0e5XsZFLtgQDa27jjbKQRNKuLluxD4CsZ76veQnXMnr3v3Xuve/de697917r3v3Xuve/de6b8tlKDB4rJZrKVCUmMw+PrMpkauTiOloMfTSVdXUSEfRIaeFmP+A9vW1vNd3FvaW6FriV1RQOJZiAoH2kgdJb69tdtsrzcb6YR2VvE8kjngqIpZ2PyVQSfs60me1t+VvaPZu/uxsh5RVb23fn9ytFMVMlLDl8nU1lLReglAlBSypCoX0qsYA4Hvr1yzskXLfLux7BBTw7O1iiqODFECs3+2YFifUnz6+Tj3N50ufcb3E5257uvE8Tdt0uboByCyJLKzRRmlR+lGUjABIAUAYHQf8As96A3Xvfuvde9669173vr3Xvfuvde9+691737r3Xvfuvde9+/wAPXuve9de6973+XXuve9de697959e697317r3v3Xuve/de697117rv3vr3XXv3Xuve/de679+69117917r3v3Xuve/de697917r3v3Xuve9de63N/ijVQ1nxg+O0sDFkTpDq2lYlSp81DsnC0VQtmANlqKdgD9CBcce+TXuXG0fuLz4rjJ3i8P5NcSMP5EdfVJ93KaOf7vvsc8Zqo5R2hfzSwt0b/jSn7eh/8AYI6mbr3v3Xuve/de697917r3v3Xuve/de697917r3v3Xuve/de697917r3v3Xuv/0d/j37r3Xvfuvde9+691737r3Xvfuvde9+691737r3Xvfuvde9+691737r3Xvfuvde9+691TT/OOyTxbB6Uw4Muiv3hujJMo0+EvicLj6ZDJc6vIozLaLcWLX/HvHD7xc5Xa+Wbapo9xK3y7EUft78fn1jj94+bTsXLlvmjXbt8u2On7e/H59UFfgfX/AA/It/T3il1iJ17/AI1/hf8A2Hv3Xuvc/Q/X/H/ePr/j791vr3/Ff96/33+t791rr3/E2/P+++o9+69178f4/wC2/PHv3Xuvf0/2P04/pY+/db9evfn6W/1h/vP+w9+6113zf6X+n++59+69+fXX+9/4f1/x9+6917gW/pz+P6/n/X9+69/h69+OL/8AFL2/rf37r3Xv9v8A4fk8f7z7917r39B/sf8Aevr7917169/sf9c8/wC9e/db69x+OP8AjX4/xHv3Ws9et/vifx/xr37r3Xv94/FgL8/X/XPv3Xuvf8T9P96/r9OPfuvde/2H+2/pz/X6+/de699f8Da3+9/8U9+69w69/vuOT+f6+/de6cMTlspgMpQZvB5Kvw2YxVXBX4zK4yrnoMjj66lkWamrKKspZIqilqaeVQySIwZWFwfbsE89rNFc20zx3EbBlZSVZWBqCrChBByCDUHh0/bXVzZ3EN3ZzvFdRsGV0JVlI4FWGQfmOr7fhp/Mxxm7/wCEdZfImvocHullhoMJ2bN4aDA7iluI4KbdgVYqPA5eXgCsHjoZz+sQPYyZV+3HvXDfm32TnCVYr3CpcmipIfIS8Ajf08I34tJy2W/tt722+6/TbHzfKkO5YVLg0WOU+Qk4LHIf4sRsf4CQDcarKyhlIZWAZWUgqykXBBHBBHvIwEEVHDrIvjkcOiu/Kz4jdTfLrr+bZnY2NFLmKGOpn2bvvGQQDc+zMtNEyLU0FS4U1mKnk0/eY+Vvt6tFF9EqRTRhHm/kvaOcrD6W/TRdoD4Uyga42/5+Qn44yQG4gqwVlmf2S99eePYnmiPmDlO812EhUXdnIzfT3cQOVdR8EgFfCnUa4iTTUjOj6cnyq+JXbPxG7An2T2PizUYusepqNnb4xsMrba3lh4p5I463H1DaxR5JI1Bq8fK33NIzDUGjaOWTDfmflbduU9yfb90hpWpRxlJFrTUp/wAKmjLwIyK99/ZT3y5H99OVouYuUrzTeRhVurOQj6i0lIBKOuNcZNfDnUeHIAaUYOilg/P+8f0/2N/Yb6mTrrj8W/3n/jX9Pe+vde/33++/2/v3W+vW/wAP8fr/AL3+ffutde/2H0/P+9e/de69+Bz/AIf77829+/LrfXuP99/rf1+n19+691737r3Xuf8AD/bD/inv3Xuuvfuvdd/778f74/T37r3Xv999P8P9f37rXXvpf8f6/v3W+vfn/X/p+Px9Pr791rr39Pp/rfT37r3r163++/4r7917rsj/AF/zf/in09+6911/X8f1/wB9z+ffut9e/wB6/wB9+P8AD37rXXvz/jf+v/Gvfuvde/43zY/6/wDT377Ovde/w/2Pv3W+vf4fX/if6f7H37rXXv8Ab/T/AHx9+63178f8i/5H791759eP9P8Aff8AGvfh17r3P++v/hb/AF/futde/wCN/wDE/n37r3Xufr/X/bg3Hv3XuvH+n+8j/if9j7117r31/wBv/tv9f3vr3Xv99f8Ap9P959+6917/AJF/vf8AsPfut9SKSkqa6qpqGhp6isrK2ohpKSjpIZKirqqqokSKnpqanhVpp6ieZwiIqlmYgAE+9gEkACp6amnhtoZbm5lWO3jUszsQqqqglmZiQAoAJJJAAFTjrZ1/lt/yr6frU4Hvv5K4SOq7GikpsxsLrOvENTQbFOgTUef3bTaZIazeaOyyU1GSYsSyh5A1YAKTJb219qfpDb8wc02/+NghobdqUTzDzD+PzWM/Bxca+1OOX3ufvqS83Dc/bH2g3IpymQ0V7uCVV7zNHhtmwVtSKrJKO65BKoRBUzXw+8guuZ3Xvfuvde9+691737r3Xvfuvde9+691737r3Vf38y/t5Oq/itvHHUtSsOf7Tlg60xMep9bUOcinn3ZKYo7O1Odp0dZTliVRZamPUTcI83/d85WPMvuVtM8kZNltoN25/pRkCEVPn47RtTJKq1KUqMMvv6e5ie3P3c+bbW3nVd55hK7VACCapdBjeGi0NPokuFDEhVkePVqqEbVL99LuvnC669+69173rr3Xve+vdd+/de669+691737r3Xvfuvde9+691737r3Xvfj17r3v3Xuve9de697317r3v3Xuve/de697917r3v3Xuve/de6978Ovde9+691737r3Xveuvde9769173rPXuve99e697917rv37r3W5F8Of+yVPj3/AOIl2V/7pKX3yg91P+nk89f9LS5/6ut19TH3ZP8AxHf2R/8AFX23/tFi6Mn7APU5de9+691737r3Xvfuvde9+691737r3Xvfuvde9+691737r3Xvfuvde9+691//0t/j37r3Xvfuvde9+691737r3Xvfuvde9+691737r3Xvfuvde9+691737r3Xvfuvde9+691RJ/OVyolznQODDR3ocV2JlXVZD5rZas2bSRtJHewjvhWCN9SdY/HvFn7xs4a75TtcVSO4b597Qj9nZj8+sVfvJzVn5QtwfhS5b/ejABX/AHk0/Pqk/wDP5/5F+Le8aesYPt69/wAV/wB7/wCNj37r3Xv8f6f76/A9+6917j68H/fcA/4e/de67/r/AIf77/D6fX37r3p10T/r/wBP8P8AY8f09+69Tr3+3/1vp/xvn37r3Xj/AK9/9t/xQ+/de69/hf8A2H/Iz7917r3P/Gv+R/QX9+6913/rX4vyfr/T6e/de664/r/xr/ifx79178uvXP8Ar8f7c/X/AA/Hv3W6DrwH/E/8U/of6e/dar17/jX/ABH+P+Hv3XuvcH/jf0v+Prz7917h13/r/wDFffuvddf6wH45/wCKe/de69/iP9v9Pr/xX37r3XuP99/sT+B9Pfuvde/1/r/rf63Pv3Xvs68Pp9f+J/pbj37rx68P96/x/wCIHv3XuvfT+n0+n+t7917qz74bfzFd19IPjOve2ZMlvTqVfDR46uBNXurYMK2jiOMeZ1bM7chUgPQSP5aeMBqVwENPNNvtz7wX/K5g2jfS9zy/gKeMsA8tFT3xjgYyaqMxkU0PO/tt7z33LRg2bmRnudhwqv8AFLAOAp5yRjzQ9yj4CaaDsT7O3ntXsHbeK3hsrPY3cu2c3TiqxmYxVQtRSVMVyjrfiSGogkUpLFIqSwyKUdVYEDMHbdysN3soNx2y7SeylFVdDUH1+wg4INCDUEAinWY237hY7rZwbhtt0k1lKtVdDVSPt/kQcg4IB6RXdvR3WfyG6+zHWfau3KbcW2stG7xFgkWUweTEE0FHn9vZHQ82JzuO87GGdAeCyOrxO8bIuYOXtq5m26XbN3thJbtkEYdGoQHRs6WFccQRUMGUkGRvbr3I5w9quabDnDknd3tN3gIBpUxzR1BaCeOoEsMlAHQ/JlKuqsNPX5xfATsv4b7qeqqFqt3dPZ3ISQ7N7GpqUrGjzPUy0m292RRIIsTumGkpyxsBTViKZIDxLFDhzztyJunJl7pnBl2uRiIpgDpbjRH/AIZABUrwIBKkgGnev7uH3nuT/f8A2VYYilhz7bRA3VgzZwFDT2xJrLbFmp/vyIkLKMo7kHH44/P1/H9P+I9gfrJ09dD/AH39ffuvHrr/AH3+829+6313/vv6cfQ/j37rXXv9vx/vv959+6917/ff8b9+691639f+NXP+t7917rxFv99/vuD791vr3+8/778f6/v3Wuvf8T/vv6e/db69/X/ev+Ne/da69/vB+n4/3r8X9+6317j82/P+34t7917r3A/3r/ffj37rXXv8f6f7D37rfXX++H09+6913/vv+J9+6116/wDt/wDfX/w9+p17r1/+Rf8AFPfuvde/33P/ABHPPv3Xuvf8b/1vfut9e/41/h/X37rXXv8Akf09+6317/YX/wBfn8e/de69/wAT/wAj59+6117/AFv9b/b+/db68P8AkX++/wAffutdetf/AIgG/v3Xuvf778W/4n37r3Xv9h9f99x/re/db68f9t/t+f8AkXv3WullsDrze3am78LsPrvbOX3fu/cNWlHiMFhqY1NZUytzJI5JSCkoqWMGSepmeOnp4laSV0RWYKbKyu9xuoLGwt3lvJWoqKKkn5D7Mk8AASSAK9EHNHNXLvJWxbhzNzXvMFhsNqhaWaVtKqPIDzZ2PaiIGd2IVFZiAdsX+X//ACwdm/F2DG9m9pfwnfffUsHmpaiOIVe1+tRPHpek2oKqJXr9w6GZajLukbKGMNMkaeSWoyu9vfay15a8Hd960z79Sqrxjg9NP8UnrJwU4QY1vw/+9F98nmD3mkvOTuS/H2z2yVqMpOm43Chw1zpNEgrQpbAsCQHmZm0pFbP7mLrBzr3v3Xuve/de697917r3v3Xuve/de697917r3v3XutZD+a13tF2Z33Tdb4OvFVtjpmgqMHUiJr082+stJDU7sdWWQrKcZFTUePYMoaKppagC4a56Hfdo5Mbl7kqXmC8g07juziRa8RbICIfLGsmSXBoyPGeI64D/AN4/7wpz57xWnt/tF6JOX+VoGhfT8LbjOVa7yGIbwUWC3oVDRzR3C1Ibqrj3kf8A4OudvXvfvLr3Xvfuvde9+691737r3Xvfuvde9663173vrXXvfuvde9+69137917r3v359e669+6917/D/Ye/Y631737rXXvfuvde9+69173ry69137317rr37r3Xveuvde9+/Pr3Xv8AfH3vr3Xvfuvde9+6917377evde9+691737r3W5H8Of8AslT49/8AiJdk/wDukpffKD3U/wCnk89f9LS5/wCrrdfUx92T/wAR39kf/FX23/tFi6Mn7APU5de9+691737r3Xvfuvde9+691737r3Xvfuvde9+691737r3Xvfuvde9+691//9Pf49+691737r3Xvfuvde9+691737r3Xvfuvde9+691737r3Xvfuvde9+691737r3Xvfuvda8X84LJeXvPrTD62Ioep4Mn4jGoVf4tvDdNKXWUAO7SfwaxUmy6ARbUb4g/eGmLc1bNb1wu3hv8AeppR9v4P9VT1h99425Dcy7DaaspYl6U4a5XFa+dfD4fL59VJW/5F/h9CP6c+4B6x366/33J/2/5tx7917r1j9P8AXuf99/j7917r3H0/1+Pr/vr+/de+fXj/ALYf77/W+vv3Xh16w/4j/e/9t7917r3J/wCKf1/P+HHPv3W+vD/Yfn/ffQfX37rXXf8Avv8AjV/6e/de68f9449+6910f6c8f778+/deHXvz/rcn/bWt+B7917y67/3345/w/wBf37r3XQ55/wB99ffuvcOvfTn/AG/+++nA9+6916/+P/G/9geffuvde/23H4+n+P09+69176/8a+nv3Xuvfn8/i3+P/FffuveXXj/t+P8AkX+v7914dd/4/wCv9b8e/de8+uhb+v5/wH+++nv3W6fLrv8A3v8Aw+vv3WuurH/ff7EEf7C/v3Xsde+v/Fb/AOP+t+ffuvdGj+Mny07P+MG5DX7UrWzG0MjUJJujYGUqZf4DmkASN6umA8v8FzqRRgR1sC67KqSrLEPGRvyVz9vnI96Ztvk8Swc1lgcnw3+Y46JKCgdRXADBl7eh/wAi+4m+ci3uuyk8Xa3b9W3YnQ39JeOiSmNYGaAMGAA62a/j78kur/kntFNz9e5cNW0iQJuTamRMdPuXa1dKt/tspQh2ElNIyt4KuEyUtQFIR9auiZsco86bHzpYfW7RcfrKB4kTYkiJ8mXzBzpdaq1DQ1BAzf5S5z2LnTbl3DZrmrADxImoJImP4XWp/JhVW/CTQ0FTeuydpdj7Vzmx99bfxm6dp7lx9Ri83gsvTrU0NfRVKFHR1NnimQkPFNGyTQyKrxsrqrAQbjt1ju1lcbfuVqk1nKtGVhgj5eYI4qwIZTQqQQD1IvLvMe+8pb3tvMfLW6TWW+WcqyQzRNpdHU1B9CDwZWBV1JV1Kkg6mP8AMI/lk7t+L9dkuzurIcnvHoSsq3mlkCS1u4Os3qpp3jxe5BGJJa3bkCBY6fLmwuRFUhJCkk+IvuD7a3vKUr7hYBp+X3bDcWiJOEkp5eSyUCk0B0sQG7jfdY++JsfvNbWfJ3OkkO3+50cYAFQkG4BQAZLetAk5NS9qPIF4dSaljqY/43/vrf4+4t6zi699R9B9ffuvdd/g/UH63/r+feuvddc/77/H+nvfW+vf77/D6f8AG/futdd/8R/j/wAb9+6911/rj/X9+63163++4/3x9+6117/bc/4X/r9Pfut9d/X68/6/B/P+8e/da66+h/3g8/778e/de69+P97/AORf4e/de69/j/vuPp/gfp7917rw/H+82Pv3Xuvf7f8A3v8A4j37r3Xv94/33+t791vr3++/r/sPfutde5/P+w/r/X/bX9+6913e9/8AH/jZ9+69/g69/sef9v8A739L3966911z/X+v+8f7b+nvfXuvf776/wCv7917rx+n+2/4n37r3Xv99/vvz7917r3+9f77/Y+/db699P8AX/4p791rr3P+9/77+lre/de69/rD/ej9Pfut9e4H1+n+9/7H37rXRtvij8Lu6vl7usYbrrCfw/auPqoY92dj52Gqg2htmFiryxPVpEz5bOPC14MdS6qiQkM/ih1zIKOVuUN75uvfpdqt/wBFT+pK1RFGP6TUNWPkgqx4gUBIg33u+8J7eexGyHcObNx8XepUJtrCEq11cHgCFJHhQg4eeSiLkLrk0xtt2fEn4V9N/D3aRw+wMZ/Ft4ZWkih3h2VmqenbdW53R0mamEiB1w234qhA0GOp28SaFaVppgZmy85N5F2bky1KWa+LuLrSSdgA78CVUZ0R1AIQE8AWLMA3XCb30+8Pz/7976L/AJovPA2GBybXb4mb6a3BBAahp4s5U0edxqNSEEcZEYN57GvUEde9+691737r3Xvfuvde9+691737r3Xvfuvde9+690VH5k/JPF/GLpbO7zEtNLvTMJPt7rnEzqswr911lPJ9vXVFMWXy4nb8V6yruVV0jWEMHmjvJftRyBc+4nN1ltGlhtMREt04xphUiqg+TyH9NMGhOqhVW6x2+9B767f7Ae1G9c3GSNuZ51a22yFhqEt7IjeGzpVawwAGefuWqJ4asJJEB1A8hkK7LV9dlcnV1FfksnWVOQyFdVStNVVtdWzPU1dXUzOS8tRUTyM7sSSzEk++ptvBDawQ21tEqW0aBVVRQKqiiqBwAAAAHkB18xO4X97ut/e7puV08+43MzyyyOSzySSMXd3Y5ZnYlmJySSeoft3pJ173rr3Xve+vdd+/de669+HXuu/fuvde9+6911798+vdd+/de697917rr37r3Xvfuvde9669173unXuve/de6971nr3Xve+vde9++3r3Xveq9e679769117117r3vfXuve/de697917r3v3Xuve9de6797z17rr37j17rcj+HP8A2Sr8e/8AxEuyf/dJS++UHup/08nnr/paXH/V1uvqY+7J/wCI7+yP/ir7b/2ixdGT9gHqcuve/de697917r3v3Xuve/de697917r3v3Xuve/de697917r3v3Xuve/de6//9Tf49+691737r3Xvfuvde9+691737r3Xvfuvde9+691737r3Xvfuvde9+691737r3Xvfuvdazn81jJmv+Vk9KSxGF672djFBm8oAmfL5iyxlR9sL5YnRzcnX/bsMKffeczc+SRn/QrSFeNeOp/y+Ph+fn1hL94CbxOfESv9nYwrx/pSN+XxcPz8+q1/rf8Ar+Px/rfT/W9wz1CFf2de/wCNG/1/p7917r30tb/kf+3/AMPfuvcevfn6fn/ePr+ffuvde/Jt+Lj/AHn/AF/8ffuvdet9fz+D9P8Afce/de68b/0/r+T+f+I9+63jr3+tYW/x/wBv/rfX37rXXuP6/wC8f72Px7917rsfj/fcn/jXv3Xj59dfT/G3+PH4/wAffuvdd/77683/AD/hf37r3XX+sb/0/oLW/p7917rx/wCND6fj/ePx7917r31vf68j/ilgffuvenp13/tv6W/3v6Xt9ffuvddf4/1/r/sf9e3Hv3Xuvf8AIv8AX5/p+Offuvddjj/b/wC+/Hv3Xj11x/vH+9/nke/dez13/wAT/wAV/wCIv7917rr+v5/4n/Ae/de9Ou/99/h/j/r+/de66/1+DwB/r/7x7917rwtz/sf97P8Asfz7917069c/1/HJ/wBf/W/Pv3Xul71p2dvvqDd+M3z13uKv23uTFSBoKyjcNDU05YGbH5OjlWSkymMq1UCWnnSSKQfVbgEGuzb1ufL+4Qbps940N9GcMPMeasDUMp81YEHzHRzsW/7ty1uMG67NeNDeIeI4MPNXU4ZT5qwI8+IB62TPh9899h/JGlo9o7mNDsjuKGn/AHttyTtHiN2Gni11OQ2bV1Ls0sgVWkkxsrtWQxhmQzxRySrmZ7d+6+185JFt1/oteYwMx1oktBloSfPzMRJdRUguqswzX9uvdfaOdoo7G6K2vMQXMRPbLQZaEnj6lD3qKnuUauj719BQ5WhrcXlKKkyWMyVJU0GRx1fTQ1lDX0NZC9PV0VbSVCSU9VSVVPIySRurI6MVYEEj3K8sUVxFLBPErwOpVlYAqykUKsDUEEGhBwRg9TBa3VzZXNve2Vw8N5C6vHIjFHR0IZXRlIZWVgCrAgggEEEdayn8xf8AlR1vX/8AH+8/jHhqnJbEX7zMb26soUepyWy4v8qrchnNnwqPLX7QpY1BkoFD1OPX1R+SmBWnxb9x/aqXZ/qN95biaTactJEMtCMksvm0IHHi0YyarVl7EfdP++5b80/uv2294twSHmY6YrTcXIWO7PakcN0eCXTH4ZjSOc4fTLQy0L/8U+n4+t/cHddM+uxf/if94+gv7117HXX+9X/5H/j731vr3++Nrf77n37rXXr3P+9/8T/Ue/db68P9j/rf74+/da69/wAU/wCKf7C3v3W+vDn6/wC+/wCK3v7917r3+H++H++t7917r1/95/2Hv3Xuvcf7D37rXXf+9D/kX05/HvXXuuv6cf1/33097/Pr3Xv+N/j/AJF9Pfuvdet9P95/339ffut9e/33++/r7917r30/3r/fW9+6114f7488H/jXv3W+vX/3n/H/AHv+vv3XuvX/ANiP9h/xv37r3Xvx/wAi9+61143/AOJ+v+H+v78Ot9d/7G34/wCK8/6/vXWuuv8Akdvzx/r+99e67+h4/P8AvuLfX3rr3Xv9j/X/AH3+HvfXuucMM1TNFT08UtRPPKkMMEMbyzTTSuI4oYo4wzySyOwCqASSbD3709eqySRxRvLLIqxKpJYkAAAVJJOAAMkngOrzPhH/ACdt4dkjD9lfKFMnsDYcpjrcd1hCZsfv/dNOPVGdxy2SXZGHqOLx+rKzR6hppLxzNNvJHs/uG8eDufMmu12ytRFSk0g+YP8AZIfUjWQDRVBV+ubv3i/v8bDyib/lD2aaHdOZhVJNwNHsrZvPwBkXkq/xYtlNDWfujGzHsjY2zutdrYfZOwdtYbaO08BSrR4jAYGhhx+OooVJZykMCr5KiolYyTTOWmnlZpJGZ2Zjk/t222G0WcO37ZaJBZxiiogoB8z5ljxZjVmNSxJJPXHzmPmXf+b96v8AmLmjeLi/3y6cvLNM5eRz8yeCqKKqiiooCoAoACr9reiTr3v3Xuve/de697917r3v3Xuve/de697917r3v3Xukhv7fm1OsNnbh39vjLwYLau18dNlMxk6hZJBDTxWCxwU8CSVFZWVUzLFBBEryzzOqIrMwBNNl2Xc+Yt1sdl2e1abcrmQJGgoKk+ZJoFUCpZmIVVBJIAJ6DXOHN/LvIPLG98482bmlny7t1u008rBm0oo/Cqhnd2NFSNFZ5HKoiszAHUa+W/yc3L8pu16/e2TWqxm1cYsuH2BtWWbXFt/bqTF1kqI45ZKZs9mXUT5CZC2uTTErGGGEL1B9r/bvb/bflmHaICsm5yESXMwGZZacASAfCjHbGppQVYgM71+aP7zX3gt8+8T7kXfNd2kttyzbKYNts2aot7YNXW6hin1NwaSXDrWpCRB2jhioV33JHWO3Xveuvdd+99e669+691737r3Xveut9e97611737r3Xvfuvde9+691737r3Xfv3Xuuvfuvdd+/de66966917348evde97+XXuve/de6979w691737r3Xvfq/Pr3Xvfuvde9+8+vde9+691737r3Xvfuvde9669173vr3Xvfuvdbjfwvqoqz4ofH6WEsUTq3atKdS6T5aHHx0U4sf7Inp2sfyOffKT3ZjaL3L55V+J3Oc/kzlh/Ijr6kvuvTx3H3dPZOSMnSOWrBfzS3RG/wCNKejN+496njr3v3Xuve/de697917r3v3Xuve/de697917r3v3Xuve/de697917r3v3Xuv/9Xf49+691737r3Xvfuvde9+691737r3Xvfuvde9+691737r3Xvfuvde9+691737r3XvfuvdarH8yDKplPmR24InSSHHDZGLiZY5Izro+vtrGrRxJZnaLISTJqACsqi1xycEveScT+43MOk1VPBX9lvFX9jVHWBfvXcG49yN+FRojWBB+UEZNa+epiPsp9vRHDwB/vv8L29xh1FXXhx9D/T+n9eef9j79177euv8fz9D/r/1v/sffuvdd/0/1v8AYcH/AGPPv3Xvn11/T+v+8fW/9effuvdd3/3nj/W/x+vPv3XuvH/fH+n0/wBtx7917ro/n/in+B/w/r7917069b/Y/wC9j+o/3n37r3Xvp/rc/wCv/wAR/X37r3+Hr3+88/i3P9b+/de699Of68/8a+vv3W+vE/71/vvqb349+6117+h4+v8AyM/Xn37r3r176/4/j/Af7D37r3Xhzex/1ub/AF/3n37rx69x+P8AkXH0/PHv3Xuuzf8Ar/xQ2/1ueffuvY66ueb/AOw/33+Hv3XvMU69/vv+Ngf4+/de69xb/ff7x/t/fuvdd/8AE2v/AMi/1/fuvddcfX6n/H6H/iPfut569/xHBP8AgLf7b37rXXf++4/HFx/rj37r2OvfX+n++HHB9+69176/7C3++P0Pv3Xus9JWVeOq6WvoKqpoq6hqIKuiraSaSmq6SrppUnp6umqYWSaCop5kV0kQhlYAggi/u8cjxSJLE7LKpBBBoQRkEEZBByCOHTkUssEsc0MjJMjBlZSQysDUFSKEEHIIyDnq9H4Y/wAzODIDE9XfJTKw0ld+xjtu9t1RSGjrRYRUtF2AwCxUdUDpQZcAQyAhqwRsslVJlB7b+9ayC32PnS4Akwsd2cA+QW48gfLxuB4y0IaQ5We2nvfHdeBsXOs6pc4WO6OFbyCz+St/w34T+PSQXa6+OSOaOOaGRJYpUWSKWNleOSN1DJJG6kq6OpBBBIIPvJhWDAMpBUioI8+smAQwBBqD1Qv/ADF/5UVFv7+P95/GLC02N3033mZ3r1VQItNjd5yH7qtyOc2dCv7dDu6pkYGTHropsg3qiEdSStRj57j+0wuPqN+5Ut6T5aW2UfFxLPCP4vWICjf6HRqK3Tj7p/33bjlj91+23vHuDzctjTFabk5LSWg7Ujhujxe2UfDOayQjD6ogDFrL19BXYqurMZk6Krx2Sx1XU0GQx1fTzUldQV1HM9PV0dbSVCRVFLV0tRGySRuqujqQwBBHvGxlZGZHUhwaEHBB8wfmOuwttc217bQXlncJLaSoro6MGR0cBldGUlWVlIKsCQQQQaHqJz/j/vv+N+69Pde+n0/41e/B/wBt7917r1/6/wCv+f8Abf7x7917r3+tfk/737917rw/2/1P+29+6917/Y/8U9+6317/AA/33+HP+t791rr3+H/I/wDEe/db69/rc/425/3n/D37rXXR9+6313/yK39f9t/r+/de69z9fp79jrXXvz+P8P6f8T7917r3+w/3v8e/de69b/ffT/iffut9et/W9/8AffT37/B1rr3+t/Tnj/ffj37rfXv99+B/xHv3Xuvf7x9f6k/n/X9+6113/sfz/vvx/X3rr3XX/FP9j/j/AI+99e69zx/T/H/fD37/AA9b69x9P99/vP8Aj796de6Mx8a/iN3p8rtynA9SbRnrcbR1MVPuLe+X82M2PtUSqr6s5n2gmj+7MLa0oqZKivmS7RwMoYgRcucq75zTd/SbPZM4BGtz2xxg8C78BipCirsAdKsRTqH/AHd99fbb2R2j9589b6sd3IhaC0ipJeXNMfow1B01wZZCkKnDyAkA7UXw2/ll9H/FGPHbryEKdodyRRRSS793FQQrQ7erOWkXYe33NRBgApIUVkr1GRax0zRRuYRlNyX7WbJyt4V9dAXm9ih8Rh2Rnj+khrQjH6jVfFV0AleuKvv/APfD9xve5rvZLWQ7LyAWIFlA51zr5fWzjSZq8fCUJAKiqOyiQ2Se5R6xG697917r3v3Xuve/de697917r3v3Xuve/de697917r3v3XukvvTem1eu9r5reu987Qbb2tt6ikr8xmclIY6WjpkIUelFkmqKieVljhhiR5p5WWONWdlUmO07TuW+7jabTtFm9xuU7hUjQVLE/wAgAKlmJCqAWYgAnoh5n5o5f5L2Ddeaeat2hseX7KEyzzymiRoPM8SSTRVRQXdiERWYgHVu+c/zaznyl3WmC259/genNrVsx21hJZJYarclahaIbs3LTJIYPvJIiwo6chhRQOwuZHkY9HfZr2fs/bjbTfbhom5suUHiyAArCpz4MRpWlf7R/wDRGAxpCjr56vvg/e23T7wnMK7Dy4ZrT2s26Vjbwksr3kgx9XdJWgNK/TxEEwoxLHxHbSQL+n++/wCRe5v6wp6970etde97691737r3Xvr7917r3v3Xuve/de697917r3vXXuve99e697917r3vXXuve99e697917rv37r3XXv3Xuve9de69795de697317r3v3Xuve/de697917r3v3Xuu/fuvdde/de697917r3vXXuve9/4evde9+69137917rcH+DX/AGSN0H/4j/Hf+5FX75We8X/Tz+d/+e9/8nX1DfdP/wDEbfZb/pQW3/HejXe416yE697917r3v3Xuve/de697917r3v3Xuve/de697917r3v3Xuve/de697917r//1t/j37r3Xvfuvde9+691737r3Xvfuvde9+691737r3Xvfuvde9+691737r3Xvfuvde9+691qKfNTItlPld3zUsZSYuw8xjgZiGfTh/FiUFwzDwqtCBGOCEAHH098+vcmbx+fOanJOLx1z/QOj9nbj5dc9fdObx/cHmp84uiuf6Cqn7O3Hy6LBf8A4n/e/YI6AFOuh/j/AL7+v+2t7917r1h/h+L8f1+n9be/dez17+l+P8Df6+/de69/r/77/kXv3XuvW5vf/if979+698uu7f7fn/G1+ffuvddX/wCRD6/4A2/Pv3Xqddj/AFv9j/xq/Hv3XuuuDf8Aw/3j/kXv3XuHXhzz/sbf7D8fm/v3Xuvf6/0P+3+n/Ee/de/w9e/qf97/ANh/T+nv3Xuu7/0/3n/ff4+/da66/wCN/kf69+P9f37rfXrn+v8Axv8AxHv3XuvX/wAef+IPH09+69/g69e1v6n8/wDFOLe/de69/vP+x/1rn8+/de69zb/ev6/7b/ffT37r3Xf0+n/Iv6+/de64/j/W5/Bt9B791vrv+lv+Rf1/r9T791rrv68f77/H+nv3Xuvf7Yc/4m3PH+Hv3Xuvc/QW/P8Avv6j6+/de+fXVv8Abcf8b/1r+/der+3r39Sf6fX/AHof1t7917069/yLj/D/AB9+691ZZ8NP5hW7OgmxvX3ZLZHefT4eOmogH+53JsOJmCmTASzurZDBRKbvjZHAjA1UzRnXHLM/tx7ubjym0O07xrueXa0A4yQfOMn4k9YyaDihXIacfbT3ivuVfA2bfi9zy8KBTxktx/Qr8UY/32TVR8FPhOxrsrfG0ux9sYreWxtwY3c+2M3TipxmYxc/mpp0PDxurBJ6Wrp5AUmgmSOeCRSkiK6lRmNtm6bfvVjb7ltV2k9jKKq6moPqD5gg4ZSAymoYAgjrMrbtysN3srfcdsu0nspVqrqagj/IRwINCDUEAjqsL+YN/LH2h8oKHKdndWRYzZfflJSNNJJ446PbvZi00czJjNzeLxx0G4ptQSnzBVydKxVQaLRLTxZ7h+1trzIs277Iqw78BVlwqXHnRjgLKfKQ4Y9smDrTPH7rX3xd99mrmy5O51ebcPbGR6AVLz7fqIBkt61LwClXtagCpeEh9SS6mO9tkbt633VnNj772/lNrbt23XzYzN4HMUzU1fQVcBsVdGuksMqkPFLGzwzxMskbMjKxxQurS5sbmezvIGiuo2KsrCjKw4gjruNy7zFsfNuybbzHy1usN7sd3EJIZom1I6t6HiCDhlYBkYFWAYEBLf0/5Hyfafo567/rwf68ji/5966911+f98fz+Pp7317r3++/P+H9Pfuvde/2P++t7917r3++H4/23Nvfuvde/wBt/sP9b/b+/de69/sf+J/Hv3Xuvf8AE/n37r3Xvz/vv6/n37rfXv8AH8c/X/fC9/fuvde/330H++Hv3XuvW/B/5GPfutde444/4rxcfS/Hv3XvXr3+8/74/wC8+/db69/T/ff6/v3Xuvfg/wC+/wBh/re/da69+Pzf+v1/3319+6913/sf96/Nvfvy69119ef+J/P++/p79w690oNrbT3PvjcGK2ps3b+Y3TubN1aUOIwG38dVZXL5KrkNkgo6CiimqJ3P1OlTpUEngE+3re3nupora1geS4kYBVUFmYngFUAkk+QAqeizet72blva73e9/wB0t7LZ7ZC8s88ixRRqOJd3IUD7Tk4GT1f78P8A+SnWVv8ACd+fLfItQUh+3rqbprbGRH8QqEIL/b763Xj5NGPU2GujxUjzFW5rInDR+565P9lLi58G/wCbZDFBgi3Q97D0kcYQHzVKsQctGwp1y99+f7w63tvruWfYu0Es41I263Cdinhqs7ZxV/OktyoWoxbupD9bDGy9kbP6521i9nbD2zhNobWwtOtLi8Dt7HU2LxlHEoAJjpqWONGmlI1SSNqklclnZmJJyM2/brDabSKx220jgtEGFQAD7TTiTxLGpY5JJ65Wcw8x7/zZu97v/M28XN/vVwxaSaeRpJGPzZiTQcFUUVRRVAAA6VPtb0S9e9+691737r3Xvfuvde9+691737r3Xvfuvde9+691737r3QSd0d49adAbLq99dnbip8HiIS8NBSLpqM1uDIiNpIsPt7Fh0nyeSmC30raOJLySvHErOon5S5P5g533aLZuXbBpro5Y8I40rQvK/BEHqck0VQzEAxx7pe7PIXs1yrc84e4O/R2W1IdMa/FNcS0LLBbRA65pWAJ0rhVDSSMkas66uXy8+aXYnyr3LorHqtq9YYeoZ9rde0ddJJRq63Vc7uaWPwxZzccqEhJGTw0UbGOnVdc0k/Rz2t9o9i9tdvrGFueY5V/WumUav+acINTHEPMA6pD3OTRFT56fvO/ev52+8XzAY5JJdt9urVz9JtqSHSSD/uTeFaLcXTfhJBjtkrHAAWmlnJj7lrrFLr3v3Xuve/de679+69117917rv37r3XXv3Xuve/de697917r3v3Xuve/de69/vv999Pfut9e9+61173rr3Xvfuvdd+99e669+691737r3Xvfvz6913798vPr3XXvXXuu/e+vdde/de679+691737r3XXv3Xuve/de697917r3v3Xuve/de697917rcI+DX/ZI3Qf/iP8d/7kVfvlZ7xf9PP53/573/ydfUN90/8A8Rt9lv8ApQW3/HejXe416yE697917r3v3Xuve/de697917r3v3Xuve/de697917r3v3Xuve/de697917r//X3+Pfuvde9+691737r3Xvfuvde9+691737r3Xvfuvde9+691737r3Xvfuvde9+691737r3Wmd35lBm+9u6s0phZcv212NlA1OS0DCv3hmKoGBizExETem5Nx+ffOLmuf6rmjmS6FP1L+4bHDumc4+Wcdc2ecZRPzdzTPUUfcblscMzOcfLoJf99f8f4f6/Psg6DvXuPx/h/r/AIt791rPn17n8f0H/FPfuvfb163+wv8A7x+AL+/de+3r3+xv9P8Akf149+6917+gt/xH+359+698+u/6/wCx/wBj+LfT/H37r3XX9P8Aff8AFPp7917r35/3314H49+6917jn8cf0/3xPv3W+u/9j/vP1/1+Pr791r8uuP8Ar/n6/wC8/wCH159+6313z/vH5/41x791rHXf1v8A8R/h7917rq/+x/1uf+IA9+6913/vh/h/T88+/de66+v+3H0vb+v19+69w68P+N34/wBf6+/de67/AB/X/kf09+6911f/AH3++/1vfuvfn12P8P8AfA/6/v3Xj11/vP1HN7i/v3Xuu/6cf77+nv3XuuuBz/viLH/X9+6317/X/wB7P9fp+Offutde/H9fqL/77+g9+6917+v+w/297e/de9OvW/3v/X+n1I4t7917r31/P/I+ffuvdd/4/j/ez/vXv3XvTo0Xxj+WfZvxf3P/ABDatW2Z2hk6mJ91bByVRIuDzkS6UappW0zHC52OFQIq2FC9gFlWWIGMjfknn7e+R73xtvk8Swdh4sDE6JB6jjoenBwK8AwZaqR9yL7h75yLe+JZv4u1yEeLbsTof+kvHRJTg4GcBgwAHWzl0B8i+s/khs2Pd3XmXEstOIIdxbYr2hg3LtXITIzLRZrHpLIUjlMb+CpjL01SEbxuxR1XNvlLnHZOc9uG4bRcVdaCSJqCSJj5OtTg0OlhVWoaGoIGcfKfOGyc5bYm5bNc6gKCSNqCSJj+F1qaedGFValVJ6L984fgL1l8ydqNUVS020O4MFQSRbM7IpKSNpiIhNLT7c3fFHGZ81tSaomYhQRUUUjmWnaxlhnJefPbzbecrYzJSDfY1pHLTDU4RygCrIfIjujOVqNSPmJ93H7z3OPsBvawwl7/AJCuZQbuwZjTNA09qSaQ3IUDP9nMoCSjCSR6efd3RvZnx47BzHWfa226rbu58S5kj1XmxebxbzTRUef29kgqw5bB5LwMYZ0sQVaORUlSSNcPd42bcth3CfbN1tWiu4zkHgR5Mp4Mp8mFQftB672+3XuPyf7q8rWHOHJO7Jd7NOKGmJIZAAXhnj4xTR1GpD6hlLIysQk/33+8eyzoddev/vvz791rr30/p/vj/vHv3W+vX/33++vf36nWuu/9e9vxz/T6fn37r3XX+w/2H+3t/vHv3W+uv+Rfj+v+8fT37r3Xf/FP8f8AePfuvde5/wBfi/8Avrf6/v3Wuvf776fU39+6917/AB/33+Hv3W+vf8bP++H09+6117/ff8a9+63163++P1/H+9D37r3Xvx/xr/fD8+/de69f8/7x/sPpb+l/fuvde/4p791rrkqsxCqpZmIVVUXLMSAFAFyzE/T37/B1okKCxNAM9WtfEn+Uv318hP4Zu3sSKo6U6tqvHUplNw4923tuGjPikU7d2jOaeop6eqif0VmQNNDYh4kqB6fcn8o+1XMPMwiu7lDZbSc+JIp1uP8AhcdQxBxRmKoRlWalOsJffP78ftl7V/WbHyq68xc6JVTHA4+kgbI/XuhqVmUjMUAkf8LtEc9bMvxt+H/QvxUwAxPUuzKWizFTSrTZ3fOYEWV3zuMBxIy5XcEkMc0dGZVDLR0q09CjDUsIa7HJ3lfknl/lKAJtdpW6K0aZ6NK/qC1BpXA7UCrgEgnPXHz3c9+vc33s3M33PHMDyWCPqhs4qx2cGKfpwAkF6YMsheYjBkIoAZ32Leob697917r3v3Xuve/de697917r3v3Xuve/de697917r3v3Xuve/de6r7+W38wjqv42QZDa2DkpexO3UVoE2fjasfw3bdQ6KyVG9ctBrXHaEYMKGHXXS+kMsMbiYTh7YexvMvuA8O43atYcrnJnde6UVpS3Q015x4hpGuaFmGg4Y/eT++p7cewkN5sG3yR737ljtFhDINFsxAYPfzLqEA0kMIFDXD1Tsjjbxl1p+5e8OzO/d4VW9uz9y1Wey0pljoKUf5PhsBQSSmVMTgMVGftsbj4eBZQZJSuuV5JCznoLylyby9yRtUe0cubesFuKFm4ySsBTXK5y7HPoorRAq0HXBH3X94fcH3q5nm5r9wt+kvL4lhFGOy3to2bV4NtCO2KNcCvdI+kNNJJJVyEvsUY6jHrv37r3XXv3Xuve9de6973+fXuve/de69/vvr7917r3v3H7Ovde/wB9/r+/de697117r3vfXuve/de679+69117117r3v3Xuve99e679+69117917r3vX2cOvde97691737r3Xv99/vv9f37r3Xfv3Xuuvfuvde9+69173rr3Xve+vde9+691737r3Xvfuvdd+/de669++XXutwj4M/9kjdB/8AhgY7/wByKv3ys94v+nn87/8APe/+Tr6hvun/APiNvst/0oLb/jvRrvca9ZCde9+691737r3Xvfuvde9+691737r3Xvfuvde9+691737r3Xvfuvde9+691//Q3+Pfuvde9+691737r3Xvfuvde9+691737r3Xvfuvde9+691737r3Xvfuvde9+691737r3WkbuLJnNZ/OZlnd2y+YyeTLvHHHI7V9bPVF3ii/bjZvLcqvpB4HHvmVdTG5ubm4JzJIzf70SfL7fLrmFuNz9ZuF/d1JEszvU4+Ji2R5cemY/n/Y/wC+4+lvbHSTr1uf6fQ/4f8AI/futVx17i5/2H1/33+Hv3W8468Pz/Uf8R/tuPfuvdet+fp/gf6f7x7916vXf+8/7b/fW9+6111/rf4/X/bWva/Hv3W+vfT/AFv9t/j/AL3791rj17/W+v8Axvnk/wCPv3Xuvc/63+v/AMV9+6917/jZ/wBv+ffut9et/jb/AIk+/da69zYcf4f7C3B/p791vz69zY/63v3WsV69+P8Aif68ce/de8+vf739OBz/AI/7z791vr3+I/3w/r/gPfutdeP+xFv9bjj6X49+63+XXv8AYW/p+Pz/ALc+/da674/x/wB9/wATx+Pfuvddf7x/Xj/bfke/de69/wAV/H5/31vfuvdev+f95+v4/wBb37r1Ovc/8V/B/wAP8L+/dex178f7wPqf98ffuvde5/x/1if8P6/059+6917/AIn6f7awH9Pfuvde/H1/2/8Asb/4/j37rfXv9b+n+x/w/wBv791r7evf77n+lh/j+T7917r3P9Px/T/Yf7e3v3XuhF6r7Y390tvHHb7643DWbd3Dj/2zNARJR5GheSKSoxWXoZQ1Nk8XVmJfJBKrKSoZbOqsDfY9+3XlvcYd12e7aG8TzHBlxVHXgyGgqpxgHiAQecv8xbxyvuUW67LeGG7Xj5q61qUdThkNMg/IgggEbMXxC+cOwvk7i4sHW/Z7O7aoKXyZbZc1V+xmEgh8lTmNnT1DeTJY5QjPLTEvV0Sg+TXHpmfNT289z9q53gFrMFtuYEXuhJw4AqXhJyy8SVy6edVo5ze9vPdDZ+ercW502+/otXgJ+IAZeEn409R8SfiFCGIj/Kn4l9TfLjr2fZHZOL8WSo0qajZu98bGibl2XmZoii1+MqCUFXQTMFFXQTlqWrRRqCypFLEJObuTdo5x282m4R6bpAfCmUd8TH04akP40JowyNLhXXLP2U98uePYrmqLmPlG81WchVbuzkJNvdxA10SLnS4z4UyUkiJNCUZ0fTg+VfxH7Z+IvYE2y+xsYajE10lRPszfWNgnO2N54mKVkSrx9S4YUeUgj0/eY+VvuaR3F9cTxSyYb80crbtyluLbfukNAamOQfBKoPxIf2alPcpIqMgnvx7J++nI3vrytHzDyneaL6MKLuzkK/UWkpFSrqPijJr4U6jw5QDTS6uiFd/2/wDvv9b/AF/Yb6mbr3+H+8/4fX/ePfut9e/rz/vv9j7917r1v99/xF/futde/wB4v/vQ/wAP8Pfut9e/p/sL+/de69/S/wBD/rf7D6/6/v3Wuvf0/wB99f8Aivv3Xuvf4/i39L/7z/iffuvdevbj+hv/AMR/X37rfXvp/t/9f/ffT37r3Xh/yLn8/wCtx+PfutdeB/H/ABr/AHw9+6317/fc/wCP1P8AvHv3WuvH6X/33Pv3Xuj2/Fr+XZ8kPlTNRZXbO2H2X11UNG83Zm+YK3E7cqKVmHkl21T/AG7ZHd02jUE+yjalEg0Szw/UDXlfkDmTmt0ewszHYVzPJVYvQ6TQlzilEDUPxaRnrGr3o+9b7SeykdxZbxvI3DmxQQNvs2SWdW8hcNq8O1FaV8VhJpOpIpOHWy58Uf5ZPxy+Lpx24lxH+lLtKj8cw7E3xQ0s5xdbGyutRs7bGqqxO1XjZAY5wanJJdl+7KMV95L8p+1fLnLBjupk+t3Vc+LKo0qQagxxVZUIoCGJdwa6XANOuQXvd98X3Z95hd7Sb79y8lyVH0Nm7DxEONN1cdstyD+JKRwHB8DUK9WK+5N6xP697917r3v3Xuve/de697917r3v3Xuve/de697917r3v3Xuve/de6DrtDtrrjpja1VvPs7duJ2jt+l1KtTkpz9zkKlUaQY/DY2BZslmsnIikrTUsU0zKCdOkEg95d5Z37mzcotp5d2yW6vm/CgworTU7miRoDxd2VR61PQJ5/8Acfkf2t5duua+f+ZLbbNjiB75W7pGALeHDEoaWeZgCVhhR5GodKmh6oE+Vn81LfXZK5PZPQceT632TN5qSr3jM60/YO4KYhVJoJaWWSPZtFKQ1jTySV7rpPngu8Rzc9tPu2bPsBtt453aO/3cUZbcZtoj/TBAM7DHxARA1Gl8N1xl+8f/AHi3NfO67jyj7Kx3Gx8rPqjfcGOncbhTQVg0k/Qoe6jIzXJBRhJbsGjNR0001TNLUVEslRUTyyTTzzSPLNNNK5eWWWVyzySyOxLMSSxNz7yhREjRY41CxqAAAKAAYAA4AAcKdcyp55rqaa5uZnkuJGLO7EszMxqzMxqWZiSSSSSTU9Yvd+muve/Dr3Xvfuvde96/Lr3Xve/l17r3v329e697917rv37r3XXvX5de697317r3vXXuve9+XXuve/de697917rv37r3XXv3Xuve/de697917r3v3Xuve/fZ17r3vXXuu/e+vdde/de697917r3v3Xuve/de697917r3v3Xuve/f4Ovdd+/cevdde/de69719nXuve99e62//gdVxVvxB6FmhDBU2THSHWAp8tBlMlQz2AJuhmpm0n8rY8fT3yw954mh90udUelTelsejKrD+RFfn19P33RrmO6+7T7MSxV0jZIUz6xlo2/LUpp6inRt/cY9ZGde9+691737r3Xvfuvde9+691737r3Xvfuvde9+691737r3Xvfuvde9+691/9Hf49+691737r3Xvfuvde9+691737r3Xvfuvde9+691737r3Xvfuvde9+691737r3SQ7ByYwuwt75kkAYnaG5cmSZvtgBQYatqiTUaW8AHi/XY6frbj2XbxP9NtO6XP++7aRuNPhRjx8uHHy6RblMLfbr+4PBIXbjT4VJ4+XDj5daUf+P8Aj/X/AI2R9PfNTrmJ16/+t9PoP9t9fxx791rru5/w/wBj/vH9P6+/de665/HP5/2Frf19+69jz69+P6/7x+ef99+PfuvefXjz/vHJ/wBtY/7H37r3Dr35+n++P+Hv3XuvcD+n+8cj/effuvdeH9Bz+fr9f+I9+6917+v0sfp/T6/7D37rf+Hr1v6f63AB9+61Xr31t/T6/wCH+t/tvfuveuevWH+8/j/fD6e/de69/S9+P9f8fT829+6917/b/wCH+34/H49+6914fn/X5P0PA/3n37r3Xv8AeOT+f68D37r3Xuf+I5sP+Ne/de69b/ef6/4e/de69/tuP6/8V/w9+6913+P+Ki3/ABHv3Xuuv9j9PqP94/1vfuvde/HIH++/2F/fuvefXv6f7D8/7Dn6e/deHXv6W/5GDb6+/de67/2/++/wPv3Xuuvp/vH4P1/4n37r3Xf+8f4/8b/B9+6911yD/vP+9H37r3Xf9R/xvj/Y8e/de9Ovf73/AL7+v+t7917rr/bfU/71c+/de69+ebfn6H/eP8ffuvdOOIzGV2/lcdm8Hkq7D5nE1lPkcXlMZUzUWRx9fSSLPTVlHV07xz01TBKgZHQhgQDf29BcT2s8NzbTNHcxsGVlJVlYGoKkUIIOQRkHh0otbq5sbiG8s53iuo2DK6kqysOBBGQR1sF/Cj+Y9iOyhierO+K6iwPYbeGg2/veQQ0O397S3WKCiy1vFTYLdM91CEBaOue4TwymOGXLT2095bfePp9i5rlWLdzRY5zRY5jwCvwEcp8jhHOBpbSrZg+2PvNbb/8AT7FzRIsO94VJsLHOeAB8klPp8Dn4dJIQ2Ld19IdZ/ITr7MdZ9rbao9y7Zy8ZZBKiR5PCZJYpY6PP7dyWh6jDZ3H+VjDURWOlmjcPE8kbzRv/AC/tXMu3TbXu9sJLdsg8HRvJ42odLj14EVVgyllOXHt37jc4e1fNNhzhyTvElnvEBzQkxzR1BaGeOoWWF6DUjeYDKVdVZdPX5x/APsv4bbparmFVvDpzPZCSDZvY1PTBVSSU1E1PtrdsEPoxG6IKWEm9hS1yIZKc3WWGDDnnbkTdOTL0LODLtUjERTAYbz0OPwSAZ08GFSpIBp3s+7h95/lD3/2UQR6LDn62iBu7BmqSBQNcWxOZbdmPzkhJCSjKSSEE/wAP+Kf7D2Busnuvf7cf7H/ffS3v3Xuvf7D/AI1b/YfXj37r3Xvr/vX+w4+v+x9+6314fg/T349a69b/AI3yP8P9h791vr3++/p/vHv3Wuuv+Kf8a9+6313x/t/96/4r7917/D14f73/AL3/AMT7917r3/G/99b37rXXv6/74/049+630cL4y/BT5G/K2rim612a9Ds9agQZDsfd0kuC2RQFXCTiDIvBPW56pgY+unxlPWTx39aqvqAq5a5L5i5sl0bRYk24NGmc6Il9auR3EeaoHemdNOoE94fvKe03slbunN+/iTfimpLC2Amu3xUVQMEhVvJ7h4kP4WJx1sb/ABY/lD/HjolaDcnZkMXe/YsBhqVrN04yODYmFqk0SacNsl562kyDwyggVGUkrC2lXjip2uvvI7lX2b5f2bw7reiNw3AUNGFIFPoI6nxKZFZCVYUPhqeuTPvV9+73V9yjdbRye7ctcptVdNvIWvZVNR+rdgI0YI/BbrFSpVnlFD1bBBBDTQw01NDFT09PFHBBBBGkUMEMSCOKGGKMKkcUaKFVVAAAsPcvoiRoscahY1AAAFAAMAADgB5DrCCSSSaSSaaRnldiWYkkkk1JJOSScknJPWX3bqnXvfuvde9+691737r3Xvfuvde9+691737r3Xvfuvde9+690z5/cGB2rh6/cG581itu4HFU71WTzWcyFJisVj6aMXeesr66WClpoVH1Z2A9qrKxvdyuoLHbrSWe9lYKkcas7sTwCqoLE/IDot3jedo5e2y93rft0t7LZ7aMyTTzyJDDEiirPJJIVRFAyWYgD16qA+Sf823Ze1DkdrfHfEQ79z8fnpJN+56Gqo9l4+dGkhaTD4y9LltzyRspKSMaSjPpdGqIzY5S+3/3Yd43TwNy56ujY2JoRbRkNcOMGjtlIa+Y75BkMqHPXMz35/vKeT+Vjfcu+ym3Lvm+LqQ384dNviYFlJiTsmvCCKhgYYGBV45Zlx1RN2d272V3PuSbdvaG8s1vLOygpHU5WoX7aggOm9JiMVSpT4nCUJZA3gpIIIS9206iScz+XOVuXuUrAbXy5tMNpZjiEGWOcyOxLyN5anZmpitKDrjv7he6HuB7r743MfuJzXd7ru1KK0rAJGpABWCCMJBbodILJBHGharFSxJIc+z/APwdALr3v35de697917r3v3Xuve/de697117r3vfXuve/de697917rv37r3Xvfuvddf6/v3Xuve9de697917r3vfXuve9de679769117917r3v3Xuve/de679+6911/vv99/re/de6971/h69173vr3Xvfuvde9+69137917rr37r3Xv99/h7917r3v3Xuve/de697917r3++Pv3Xuve/de697917rbt/l8/9kb9Ff8Aht5b/wB6zcHvlx74f9PW5z/56V/6sx9fTf8Ac0/8Rh9nf+lWf+0ibo5PuKesm+ve/de697917r3v3Xuve/de697917r3v3Xuve/de697917r3v3Xuve/de6//9Lf49+691737r3Xvfuvde9+691737r3Xvfuvde9+691737r3Xvfuvde9+691737r3QHfJvKLhfjl3zkzIsT03T3Y/27vG8qfezbRy9PQoyIrErJWSxqb2UXuSBcgL87zC35M5rlLUI264p55MThf5kfL1x0Gedbg2nJ3NVypo6bdckefd4L6f50605T/wAj5/2AJt7519c3Ovc/6w/3vm3+9e/de67/ABc/4/1+v19+698uuvr/AL69v97J9+68evf74/X/AGw44+vv3XuvD/bf7D+n59+6916x/r/sT+OP9uPfuvde55/4rxx9f9b37r3Xvp/rn/kYv/X37r3Xv95+tv8AW+v+sfr7917r3/Iv9f8A3r+nv3XuvD/Acf15+v0vzx791s9eA/3o/wC9+/dar17+v1/3nn/Hj/W9+696de/3n+n9fr/xX/evfuvdev8A4/1/r7917r3+H++/1v8AYW9+6917/W54/rYC31/1vfuvde/1vx/X/eT79177evf0H++4+n4/Hv3Xuvcj/WH+H4/x9+69148f7yP6D6f4f19+6917/X/33/FPr7917r1h/tv97/2B/Nvfuvde/wBj/wAUvcf7D37rfXfP++/4j629+6111a3/ABH0H05/3v37rfHr17fi/wDyP/ivv3WuvW/2HFv8fp79x6313/sB/vX+tf8ApYe/da/Pro3/AKf6/wDxX8e/deHXv99a3++4v7917r30P+8/73f/AGHv3Xuu/r/sf99+OPfuvddf4/kc/wCt/vXP19+691cZ8JP5kVdsw4fqj5B5Srymz18OO2z2PVGSsyu11LRx0uN3VKS1VlNuQrcJWHy1VGLK4kgAMGRHtn7yzbYbfYebp2k23Cx3BqXi4UWXzeMeTZdOB1JTRkp7Ye9Ulj9Ny/zjcM9lhYrk5aPyCzHiyeQkyy41VXuW8/c22dkdrbJyW2Nz4vB732HvXCinr8fVCDKYPPYXIwxzwTRSxO8U0MqMk1PUQuGRwksTqyqwylu7Tbt726W0u4o7jbLiMVGGV1NCCCD9jKymoNGUggHrMvlvmTd+Wd32nmjlfd5LXeLWRZre4hajKwyGVhgqwNCDVXQlWDKxB1PP5hH8sbdvxgrMn2h1RT5TeXQdVVNNUsEmr9xdYNUzSGOg3M0aM1XthCyRUuXb6MVhqtMpjlqcSfcH20vuU5ZNx28PPy8zfFSrQkmgWWn4SSAsmATRW0sV1dyPusffF2L3lt7PkznaSDb/AHPRKKKhINx0gVe3qQFuDlpLUeQMkNUDJFUp7ivrOXr3P59+69176f8AEe/de68f9e9/r/xHP9ffh1rr3++/5F9ffuvdet/vj/T37r3Xv965/wBb6f09+6313/sfz/vvz711oddfj3vr3n0cf40/A75J/KippqnrrY8+O2XJP4qvsreJn2/salVHEc7UuSlppqzcM1OzAPBi6etmj41qi+oCzlvknmTmuQfumwP0taGZ+yFcitXI7iK5WMO4Brpp1AXu/wDeY9ovZWGaHmzmNZeYAtVsLWk941RUaowwWANTD3DwofwknHWwr8YP5OXx+6d/h+5e4Zf9O2+4PFUfa5qj+w63xVUul9NHtLyzvuDxMShkystRTzKAwpYm+mQnK/svse1eFdb/ACfXXwodFCsCnH4fikoairkKw4xjrld7yff790efvqto5CT+rXLTVXVE2u/kXh3XNAIK8aWyo6mo8Zx1bxQ0NFjKOlx2No6XH4+hp4qSioKGnhpKOjpYEEcFNS0tOkcFPTwxqFREUKqiwFvcywwxW8UcEESpCgAVVACgDgABQADyA6wSubm5vbie7vLh5bqVizu7FndialmZiSzE5JJJJ49SvbnTHXvfuvde9+691737r3Xvfuvde9+691737r3Xvfuvde9+690z5/cWA2piK7cG6M3iduYLGQPU5HM5zI0mKxdBTxqWknrK+umgpaeJFBJZ2A9qrKxvdyuobHbrOWe9kYKkcas7sTwCqoJJPoB0W7xvOz8vbZeb1v8AuttZbPbRl5Z55EhhiRRVnkkkKoiqASWYgAceqoPkB/Nu6p2QlfgujsNN2puaJ5qZdx5NKvC7Aop4yU88TOIM9uZI5lI0QJR08yWeOrZSL5Mcj/dh5m3gwXvON0Nt24gHwl0yXLA5pTMcJI82Lspw0QNeucnvT/eU+2nJ6Xuz+022vzJzChZPqHDwbdGykrqDkCe7AYYEKxwyodUd1QgmjjvH5Ldz/IrMLle095VuZpqadpsTtykVMXtXBlg6L/C8DR6KOOdIZDH9zKJayROJJn+vvMbk3295S5DtTbct7SkUrLR5W75pOHxyN3UJFdC6UB+FB1yJ94PvAe63vpuSX/uHzRJc2kchaG0jAhs7c9wHhW6duoKxTxpPEnKmjyt0A/sa9Qx137917rr37r3Xvfuvde9663173vrXXvfuvde96691737r3Xvex17r3v3Xuve/de6979jr3Xveuvde976917/ff77+nvXXuu/e+vdde/de697917r3v3Xuve/de697117r3vfXuu/fuvdde/de697917r3vXXuvf77/fce99e697917r3v3Xuvf77/AH1vfuvde9+691737r3Xvfuvde/5H711vr3vfWuve/de627f5fP/AGRv0V/4beV/96zcHvlx74f9PW5z/wCelf8AqzH19N/3NP8AxGH2d/6VZ/7SJujk+4p6yb697917r3v3Xuve/de697917r3v3Xuve/de697917r3v3Xuve/de697917r/9Pf49+691737r3Xvfuvde9+691737r3Xvfuvde9+691737r3Xvfuvde9+691737r3RSvnbknxXxG7zqkMgaXaMeOPifQ2jMZvE4iQFv+OZjriHH9pLj8+4/91Jjb+33NEgJzAFx/TkRP2d2fl0AvdCYwe3/ADW4rm0Zcf0yE/5+z8utSn/ifp/gfpa/vAPrnn178f4W/wB7H+v7917z699P99/X37rfXvwf945/1/z791rz6755/wB7/wAfr/X8e/de66P+x/23+9/4+/de69/T8/7z/vh791vr35/p9bf7D6e/de69/wAivbn/AAP9ffutde/2w/1vfuvdd8/7x9f+J+nv3Xuuh9P9uBz/AMTf68e/dep13xx/xT6n6/n37r3Xvr/r/gf0t/re/de/wddf77n+vv3r17r3+9cf8i/2x9+69/h69/xF/wDerDj37r3XiPxx/vvp9Offuvde/wB4/wABx/vf+v7917r3H+8/j/H/AIj37r2evf8AFP6fT/Yjjke/de68Of6/T/bD6j37r3Xvx/vuP9cf4+/de8+vf7H/AGH9fyP9j7917r1uP6n/AGH++/Pv3Xq9eHP+Fh/rj/kZ9+63178H6/7fj/kYt7917rv/AHv6/n37rX+Drr/ffj/D6/6w9+698+vf77/ivNv6e/de69z/AMav/vvz7917Geu+f6H6/wC+t9T7917rr+t/+RX+ov8AXj37r3Xv6fT/AFv9b/inv3Xuvf1H+H1vxa3+t/h7917069/thcf778+/de+3qxb4WfPbdHx0raLYu+Xr91dMVdUQ1Av+U5vY8lQ0kk+S2v5ZIxNj5amXyVWPdvGx1SQeOUuJpf8AbX3VvuTpY9r3MvPy0zfDxeEkkloqkdpJq8Zwcsuli2qafbL3bveT5Ido3gvPy0xpTi9vUnuj/iSpq0dfmlDUNskbf3DsvtDZ1Jndv5HCb02Tu7FSeGpg+3yeGzOKronpqujq6eZHjkR0Z4KmmnQOjB4pUDBlGZtpebZvu3R3VpNFc7XcRmhFGR1YUKkH81ZWFQaqwBqOs29n3iK4jsN72PcarVZYZonIIZSGV0dSCrKwBBBDKw8iOtb/APmLfyn6vYwz3efxewlTkdlL9zlt7dSY6KSqyWz4xqnrc7siLySVOU2wt2ebGorT41QXh8lNdKXGr3G9qJdpE++8sws+1irSwjLQjzZPN4v4hloxk1SpTsd91D778HMv7s9tvebcUh5iOmK03OQhY7o8EhuzQLHccAk5ISckLJomo01B3/G/999D7gvrpz16/H+9f1/4p79Tr3XuP8D7917r3+H++/1x7917r3++/wB99Pfut9e4v/t/99+PfutdH0+N38t35S/Jb+H5bb+yJNj7CrDBKOwuxkrdtYGpoZTc1eAopaWXO7pjeMN45KGmlpTIuh5473A25b9veaeaPDlsdvMdi3+jS1SKmcqSC0gwR+mr0PGnWM3u597f2X9oBdWO68xruXM0dR9DYFLiZXH4ZmDCG2NaalmkWQKdSxvw62DvjP8AyhvjR0caLPb/AKRu+d8wLFIa7fGOpo9k0FSqxl3xWwRLW42cGVSQcpNkmXgpoIv7yE5Z9m+W9mKXO7H94Xo/jWkI+yKp1eh8RnU8dAPXLL3g+/f7v+44uNs5XnHLPLbEjRZyMbt1qaCS9oki4pUW6wA5Dah1arTU1NRU1PR0dPBSUdJBFTUtLTRRwU1NTQRrFBT08ESpFDBDEgVEUBVUAAW9y5HHHFGkUSBYlAAAAAAAoAAMAAYAGAOsJ5ppriaW4uJWkuJGLMzEszMxqzMxqSSSSSTUnJ6z+79N9e9+691737r3Xvfuvde9+691737r3Xvfuvde9+691737r3Qedjds9adR4Z9wdl7423svFAExTZ3JwUk9aykAw4yg1NkMrU8/5qmilktc6bA+zzYeWeYOZ7sWPL+z3F3c+YjQsF+bt8KD+k5A+fQN519w+Rvbjam3vnvmyw2nbBwe5mSPWf4Y0J1yv6JGrOfIdVDd8fzhcFj/ALzB/HnZMm4KnTJEm+t+xVGOw0bkRaZ8TtOkmhy+SQq76XrKigMciC8EqG3vKTkv7q19ceFec9buLePB+ntiHkIzh5iDGh4YRZagnvU9cy/eP+8+2Hbjc7R7JcqNuNzQgbhuAeG3B7SGhs1K3EwoXBM0loUdQfDlQ9U1dw/ILuLvrLLl+1d+ZvdJgmkmx+KmmWj27h2kaUn+EbeoEpsPj28cpQyJCJnQAO7W95Ycqci8qck2xteWtlhtqgBnA1SycPjlarsKiuktpByFHXLP3T98fdP3n3Ebh7i843V+iOWigqI7WAktTwbaMLCjAMU8TQZWWgeRqdA17FvUT9e9+691737r3Xvfuvdd+/evXuuveh17r3v3r17rv3vr3XXv3Xuve9de697317r3vXXuve99e697917rv37r3XXvXr17r3vfXuve/eXXuve/cevde9+691737r3Xveqde697917rv3vr3XXv3y69173rHXuve9nr3Xvfuvde9++zr3Xvfuvde9669173vr3Xvfuvdd+/de66969evde9+69173vr3Xvfuvde968uvdbdv8vn/sjfor/w28r/AO9ZuD3y597/APp63Of/AD0r/wBWY+vpv+5r/wCIw+zv/SrP/aRN0cn3FPWTfXvfuvde9+691737r3Xvfuvde9+691737r3Xvfuvde9+691737r3Xvfuvdf/1N/j37r3Xvfuvde9+691737r3Xvfuvde9+691737r3Xvfuvde9+691737r3XvfuvdEE/mbZVcf8ADrsWkJiBzuY2Dil8mrWTFvfA5oiCxA8unDkm9xoDfm3uJ/ey4EPt3u8eP1ZYE/ZMj4+fZ+yvUT+90wj9t98TFZHt1/ZcRtj/AHn9letXDj/ff778D3g31gd11/X+v+uR/Qf4e/de69zx/wAj/r/j7917HXvre1/98f8AXH0Hv3Xvt68fp9f+N/1/3j37r3Xj9f8Ae/8AeP6/X37r3Xf+P1/3m3/FPfuvfLrrj/kX+8fj37r3Xv8AH/eP9b8f4n37r3Xv6j/ffX/H37r3z67/AKc/Xi3+v/sP8Pfuvddf42/H++txyffuvfn17+n+Fx/vI/PNuPfuvdev/W3++5/qbe/de68L/wC8f73/AKx/Pv3Xuvf8V+v4/wBv/sPfuvdeH9f6n/ef9f8A2Hv3Xuuv99Y/7H8/4D37rfXf++/5GPr+PfutdeH+x/P4H+9/T8+/dePXv99f8/8AFf8AH37r3Xvpx/h+P94vx791vj178/6/P+t/X8/4+/da699Pp/S1/wDY/U/jj37r3Xvr9f6n/X+vv3Xvs66/43/trf09+6313z/vv+KW9+6113/xS/1/I/P9Px7917rr/ifze5/w/wBt7917rsf7a/8AvuP9h79149dW+v0t/tr29+6914/7b/be/deHXv8AEf7YX+n+w9+69178f8avf/X/AK+/de68fwf9vf8A5Fxf37rw67/2/wDxW5/23v3Xuuh/vv6n/ebgA+/db6Oj8P8A5lb1+L26Y6Z3rNxdU5quWTduyTKhMTyiOGTcW2mnYR0GfpYY11LqSCujQRTWIimhkf299xdz5GvwtWm2KVqzQV9aDxI64WQD5hXA0vTtZJP9uPczc+Rb1YZC03L0j/qw1+GtAZIq/C48xUK4w1DpZdn/AK17K2V27szC7+6/zlNn9s52n81JWU5KSwyp6anH5Cle09Bk6Ga8c8EqrJG4sR9Cc4Nl3vbOYdttt22i6WWylFQRxB81YcVZThlOQes5dm3nbeYNttd22i6WaxmWqsP5qwOVZThlIBUihHVLP8xb+VFQdjDPd5fGPDUuJ7BP3OW3n1ZQrT0OH3xJdp6zM7PgSOKnxW8ZmZnqKQslLkm9Ufiqi33UJe43tKt14+/cqW4W6y0tuuA/q0I4B+JaPg/4KP2v1F+6h99265T/AHZ7b+8e4PPyt2xWm5OWeWzHBYroklpLUYVJaGS3Ha2uGng6xtfQV2Lr63GZOiq8dksdVVFDkcfX081JXUFdSSvT1dFW0lQkc9LV0tRG0ckbqro6lSAR7xqZWRmR1IcGhBwQRxBHkeuxdtc215bW95Z3CS2kqK6OjBkdGAZXRlJDKykFWBIIIIJHUT/ff7D8f1t7r091KoqGsydZS4/G0lVkK+tnipaKhoqeWqrKupndY4KampqdZJqiomkYKqKpZm4A97AZiFAqxOPt6ZuLm3s4Jrq7nSK2jUs7uwVVUCpZmYgKoGSSaAZJ6tO+OP8AKE+UPdooM5vmgpuidkVaxz/xHfdLPLvGrpZFVlbGbAp5afKwzHUPTlJsUNIJUtwDJ/LntLzXv2ia4gFjYn8cwIcj+jEO8nzGvw1I4N1hb7tffv8AZn26N1tvLl0/MvMaEr4dmyi1VhX+0vWDRkY4263OcEDJF/Hxv/lifFX45iiy9NtD/Sdvym0ynfHZiUefqaap0EM+C299tFtnBJE7MYZEpZK5FIDVMhF/c/ct+1PKfL4jmltfrb8f6JOAyg0zoi/s1FcjUHdfJ+uYHu598j3r92Tc2Mu/fubll8fR7eXhVlrwmn1G4mJAGpTIsJORCtadWHe5L6xU697917r3v3Xuve/de697917r3v3Xuve/de697917r3v3XuuiQoLMQqqCWYkAAAXJJPAAHvwBJAAz1okAEk46JX3T/MC+MHSRqqHK79g3puam8yNtTrlafdeTSogYRy0tdkKeqg23iKmKQ2eKrroJhY2Q2I9y3yj7Ie4vOAintdka025qfrXVYUIOQyqQZZFI4NHGy8MivWLHut9837v3tGbmz3fnSPcuYI9QNltoW8nDoQGjkdGFtbyAmmi4nifjRTpNKh+7v5uHde+BVYnqHB4rqHCO8kaZd2p92b0qKcMqo/3uRoY8FiTURqSyRUU00JeyVJKhzlJyf917lHaDHc81Xsm6XYAPhisNuD/pUYyvQ8CZFVqVaPNBzL92/wC8x90+axcbb7XbJb8s7WXIFw5S9vmQMNJBljFtAXUHWghmZC1I7iqhzV1uzeO7N95up3JvXcud3Zn6w/5TmdxZWtzGSlXXJIsZq6+aeYQo8rFYwQiXOkAe8jts2na9ks49v2fbobWxThHEiooxSulQBU0FScnzJ655cz82c0c67vPv/N/MN5ue9SYae5meaQipYKGkZiEBZiqLRVqdIA6Tftf0Huve98a9e697917r3v3Xuve/de6979nr3Xvfvy691737r3Xvfvs691737r3Xveuvdd+9+XXuuvfvOnXuu/fuvde9+69117917r3vX+Dr3Xvexnr3Xveuvde9+69173vr3Xveuvde9769137917rr37r3XvfvTr3Xveuvdd+9/Lr3XXvXXuve99e697917rv37r3XXv3Xuve/de697917r3v3Xuve/de697917r3v3Xuve/de6971Xr3W2/8Ay6a+HI/DDo6ogWVEjxO6KAiVVVvNit+7rxdQwCPIPE9RRsUN7lCCQpuBy/8AfeB7b3Z5xjcgsZYmx6PbwuPIZowr860rx6+mD7ke4w7p91n2huYFcItncQnUADqt766gc4J7S8bFTWpUgkA1AOv7iPrKrr3v3Xuve/de697917r3v3Xuve/de697917r3v3Xuve/de697917r3v3Xuv/1d/j37r3Xvfuvde9+691737r3Xvfuvde9+691737r3Xvfuvde9+691737r3XvfuvdVh/zackaH4vYilDuv8AGe2tqY0qqqVk8WA3hmNEjNyiA4rUCOdSgfQn3B/v/MYuSLVAT+puES/sjmfP+8+XUIfeAuBByGkRJ/Wv4U+2iySZ9B2V+0DrWwvf/X+v5+ot/Q8+8M+sJevH/bc/k/8AIvfuvde/P+++hP8Ari3v3Xuvc/j/AIn6cD37r1evf7Af7b/Efn+vv3Xuvf7G3+8/W3/Fffuvdd/05/3n/it/wffuvdesfp+P9j+frf8A1vfuvddf1P8Asf8Aif8AY+/de9B17/W/2H+Fx9ffuvdd/n+v/Ef0v/Qc+/de66+n+H++FueeLD37r3XiPp/rf7z7917169/jbk/j/b/Ufn37r359eIJ/p/vP15/pb37r2OvfX+v+sPoP9f8A2I/p7917r3+245P/ACL6+/de66P9T/h/T8Hn37rY67/H+8/7An/Y+/da8+u/z/Xj/ig+n9be/de69x/r/wBf9hb37r2eurfX/X/3v/Y88e/de69yT+f9if8AW4/w9+63jrv/AFv9f/ffge/da69/xr+n5+vA9+6917/eP+I9+6911Y/8b/x/H+x9+69176/6/wCf+J/P0Hv3Xuu/r+fr/vv9t/h7917rwt/rf7YX/wAffuvHrr6/n/YgD+n59+6917/D/bfn/bf7D37r3z69zb/e/wDbW9+6912P99x/vX+t7917rr6cf63+2/4px79/h6914f8AFTf/AG9vz7917rwt/vv68/4j8e/db69/Xj/Yn+o/3q49+611Y5/Li7f7k687cxu29nbV3ZvjrTe2cxuJ39hMLh8hk6HBPVtHR0+9FqoKeWmwtTgYpRJVPI8cVRRIySWKwyRTB7O8xcxbPzFBZ7bY3F1s1zKqTxojMqV7RNUAhDHWrEkBkBDcFZZs9lOYeZdo3+Kx2/bri62C6lVZ1RGZY2NAJtQGlCgoXqQGjFDUhSNm/wB5udZu9VP/AMwf+WZtD5S0OR7M6xixmzO/qKkMj1bL9pt/syKkiCwYndQj/aoc4sSaKTLKhe2mGq8kIiemh/3E9rrbmZJt32VUh38CrDglxTybyWT+GTg3wyYo6Zv/AHWfvhb97L3Npyfzk824e18j0C/FPt5Y5ktq5eGprJbEgcZIdMhdZa8fj3/I13/nzR5v5Jb+otg40kSSbI2DJR7k3ZLH+2TBkNzzrNtfDTBi3NNHl0IA9Sk8R3y77G7vdlJuY71bSHzjjIklPyLAmNPkQZfmvWVXup/eQ8r7WJ9u9o+WJN0u+AvL0Pb2wOcpbilxKOH9o1qRnBpm9PoH4d/HT4zUcUfUnWmEw2aEBgq955JGzu+MgHRkqPuN0ZU1OSp4KkO2umpWp6TmyxKLATvy7yPyzyuFbattUXYFDM/fKcUPefhqOKoEU/w9c2PdD3892PeG4dueub7i42/VVbSM+DZpQgrpt49MbFaCkkgeXzLk1PRm/Yt6h3r3v3Xuve/de697917r3v3Xuve/de697917r3v3Xuve/de6Ajtr5OdC9HRSHs7s7bO3a5EaRcCtU+X3PMAODFtnCRZHOsjsQBIacRAnlgLn2M+WPb3nTnFwOXeXbi4hrQyU0Qj7ZpCsY+zVX0HUR+5Pvz7Qe0cLSe4XP+37fcaSwgLmW6cDFUtIBJcMKkDUItI8yOqse4f5yWHpvvMb0X1jV5SUfcwwbr7HqFx9CsiDxwVVLtTBVVRW1tLK95F8+Qo5QgUPErMwTJHlX7qF5J4VxznzEkSdpMNqNbUOSrTSAKrDgdMUi1rRiACed3uf/ek7La/Vbf7QcgTXcw8RVvNzYQxBhiORLSBnlljfLgSXFrIFChkVmYJVN3L8wfkV3w1TBv8A7LzsuBqfKh2hgJv7tbQ8EgC+CowWHNLTZZUUELJXfdTAMw12Zr5Lcp+1XIfJYjfZOX4frlofHlHiz1HmJHqU+Yi0KaDGB1zl91PvSe+fvE9xDzhz7drssgZTY2rG0stDgAo8EJUTigwbpp3UFgGAZgSz+5D6x8697117r3v3Xuve99e697917r3v3Xuve/de679+691178Ovde9+691737r3XvesDr3Xve+vde9+691737r3Xfv3Xuuvfuvde9+691737r3Xvfvy6917371691737r3Xfv3Xuve/de669+69137917rr37r3Xvfuvdd+/de669+9Ovde9+691737r3Xfvx69117917r3v3Xuve/de697917r3v3Xuve/de697917r3v3Xuve9fPr3Xve+HXuve/de62yf5Z//ZEnSn/lR/8A37e/ffMn7wn/AE9/m7/qF/7Qrbr6SPuDf+Il+1H/AFNP+7zuPR7fcMdZhde9+691737r3Xvfuvde9+691737r3Xvfuvde9+691737r3Xvfuvde9+691//9bf49+691737r3Xvfuvde9+691737r3Xvfuvde9+691737r3Xvfuvde9+691737r3VPf84nJ+HqnqLD3X/Luwsnk9PlIYnE7bqaUEQf7sUfxrl/7FwP7XvHf7xM+nYuXrb+O7duP8EZHDz+Pj5fn1jv942WnLWw2/8AFfFuP8MTjh/t+Pl+fWvx/Tn/AB/2HH5/p7xL6w+675/2B/33I/x9+69/h66/331/xA9+69176/7f/it/639+691635/3xF+effuvde/p/rn8f7f8G/19+6913z/ri/8Arf7D37r3XXP4H+w/4rx9Pfuvde4v9B/vv+IHv3Xuvc/8R/rG/P09+6917/ev9jyP94t7917r3++J/wAP9gfzb37r3Xr/AOt/rAe/de68Of8Ailv9f+v09+6913/vf5/4j37r3XXBH1/r/tv6/wCv7917PXh/r/X/AIrz7914/Z176fj8/wBeOLj8+/de69/sAf6/77639+6917/Yj/ADn/H37r2OvX/pxyB/vhb829+6913/AK9jf8/7b37r3XQ+v++5/wB4/Pv3W+uj/sP+N/n+vv3XuuV/r/tuf95/x9+61119ePp9R/tv+R+/de4de/w/17C31/3r37r3Xf8ArXt/vQ/3v6e/de/w9dc/7zf/AInn/fH37r3Xj9Ab/wC9e/de68P9sf6f6/8At/fuvH+XXf8Avv8AH/Y3/wBf37r3Sq2/sTfG69P91tmbr3LruqfwDb2YzIcqZAQv8Po6nVYxsOORpP8AQ+11pte5X9BY7fPN/wA043f/AI6D0Z2ey7xuKh9v2m5nQ8DHE7j/AIyp9D+zoetufCX5YboaFcZ0Rv6lM7Kif3jxsOz1VmZFBlfdtThFp0u4uXKgC5JsCQKrP2159vyog5Vu1JP+iJ4P7fFKU+04/Z0LLP2s9wb4K0HKt0tf9+BYf2iVkI/MD+XQ/wC2v5Vfyuzpi/itFsDZgcAudxbyjqzD6Gcqw2hj9063BXT6SVLMOdN2AssvYnn66p48NpbV/wB+TA0/5wrL/Kv7OhdZewPPtzpM/wBFbg8fElJI/wCcSSCvlg/nTPRiNr/yb9xTaJN6d44XG2IMlJtfZtdmvKNC3VMhls3gPAQ5PqNNJcKOAT6RhY/d0vXody5nij+UULPX/bO8dP8AeT9noMrH7ts5KtuXNSKPNY4C37GeRaZ/oH7M9GT2n/KR+OWGMM25tx9l7yqEdWlp58zicFiZlUDVGKXD4WLKxLIb3tXE2sBYgkjOw+7/AMn22lr69vblxxBdEQ/kqax/zk6G23/d95JtSGvbi9umxUNIqL+yNFbP+n9KfM1Gy/hR8VdheJsF0hsmpnhIZKrdFFPvaqEoAHmWfeNTnWiluLgppCn9IHsdbb7Zch7VT6bli2Zh5ygzmvr+sZKH7KU8qdDzbPbXkTaAn0fK9oXXg0i+M1fXVMXNfsP2dGZoMfQYqjp8fi6KkxuPpE8VLQ0FNDR0dNFct46emp0jhhTUSbKoFz7G8MMNvGkMESpCooFUAAD0AFAPy6GscccKLFFGqxqKAAAAfYBgdS/bnV+ve/de697917r3v3Xuve/de697917r3v3Xuve/de697917r3v3Xui4dp/Lr439MrUR7+7b2nQZOmQs+3sTWPubc2q5WON9v7biyuVpTNINKvPFFECCWYKrED3lv2w5+5tKNsfK91Jbsf7V18KH5/qylENBmisT6AkgGEPcX7yPsd7UrMvO/uTtttfoATbRubm77jpX/FbYTTgE41NGqChLMFViK2u1v5ym06Az0HS/VmW3FMNaR7h7ArosDjVkUHTLBt7Cy5PI5Cmc/TyVlBJb6qCeJ/5a+6hus+ibm3mSK3T/AH1bKZX+wyPoRT9iSD59YIe4396Tynt7TWftZ7fXe4yioFzuEi2sNRwZIIvGmlQnyeS2ankK4rL7a+f/AMqe4PuaXL9mZDaeDqODtzrpG2bjRGb64JK3HSnceQp5AbNHV19QhHFvr7yG5Y9jvbXlbw5Lbl9Lq8X/AEW6/Xb7QrDwlI8ikakevWAfuT99n7xvuZ49vfc+S7VtD0/xbawbKMeoMyM126t+JZLl1IxppXomsssk8sk00kk000jyyyyu0kkssjFnkkkclnd2JJJJJJufcsqqoqIihUAAAGAAMAY4AdYpyyy3Ess88rPO7FmZiSzMTUsxOSSTUk5Jyesfu3TfXvfuvde9+691737PXuve/f4Ovde9669173vr3Xfv3Xuuveuvde/33497631379/h611737r3XXv3Xuve/de697917rv37r3XXv3Xuve/de697917rv37r3XXv3Xuve/Hr3Xvfuvde9+691379Tr3XXv3Xuve/de697917r3v3Xuve/de6979+fXuve/de697917r3v3Xuve/de697917r3v3Xuve9f4Ovde97691737r3Xvfuvde9+691737r3XvfvLr3Xvfuvdd+/de62yP5Z//AGRJ0p/5Uf8A9+3v33zJ+8J/09/m7/qF/wC0K26+kj7g3/iJftP/ANTP/u87j0e33DHWYXXvfuvde9+691737r3Xvfuvde9+691737r3Xvfuvde9+691737r3Xvfuvdf/9ff49+691737r3Xvfuvde9+691737r3Xvfuvde9+691737r3Xvfuvde9+691737r3VHH85bKi/x9wkbjUo7My1UhjPCk7FpKF1lPp9RWoDKOeAT+PeMH3jpxq5RtgcgXLH8/AC5/JusXfvJ3BCcoWgOCblz+XgKufzav5dUdn/H/ff4/S1/eMXWLA69xb/WP+3/AN7/AB7317r39P8AeB+eP9b8+9db69x/X/Yn/D/Y3/Hv3WuvAn8f63++4t791vr1rn/jfv3Wq9e4/wAP9a3P9f6H37r3Xvp/vufzf/Y+/de69/vP+J/p+QPfut9et/rf0v8A71/sffutddn8f0/41/gbD37r3XV/+I/17f8AFPfuvde/3j+n54/3x9+6917/AI39PoP8D9Pfuvde/wB75/33+w9+6917/b/8b/I/3j37r3XiePz/ALH/AHr8+/dep17/AA+n++/1vrY+/de67/1/x9QB/X37r3XXA55+v+w9+6913x/xUcf4/wCHv3Xs+fXv6fj6fX/iv59+6911/vhf/Dg+/de68f8AY88f61vz/h7917r3++/1v8b/ANeffuvde/w4P+H+PHPv3Xvy68Pz9P8Ail/wf9t7914+XXv9t/j/AL7/AFv949+6913+B/sP6/T37r3n14AsQFUszEAKouSTwBYcnUffutgEkKBnrYB+Cv8AL12pidjp2P8AIXZdBuLdO8aKCbA7F3PQpU0W0cBOEqKeqyuNmup3PlUZXeKVddBDaNlWZpVTLL2t9orCHbBvXN+2rNfXCgxwSCqxRnILqf8ARXwaHMa4IDFgMv8A2r9n9vs9rG8c37ZHPuNyoKQSqGWGM5GpWr+q3Fq5QUWgbV1aBgumuoNraf7s9U9bbc0X0/wLY22MRp1ea+n+H4untf7iS/8Ay0b/AFRvOFry1y7YkGy2CyhP9CCJPX+FR6n9p9epys+X9h29QthslnAo8o4Y0Hn/AAqPU/tPr0JPs66N+ve/de697917r3v3Xuve/de697917r3v3Xuve/de697917r3v3Xuve/de697917r3v3Xuve/de697917r3v3XugQ7X+PnXfdFM9Hvqbfs9FNdajGYTtPsnbeDqozF4WjqttYPdNDtupDJxqejZxdrMNb6hdy1zvvvKcgl2ZbJZhweSztJpFNa1WWWFpV/JwOGMCkWe4fs5yX7oQG15tk3h7RgQ0Vvu26WcDqwoRJbWt5DbyAjHfExFWoRqapVqz+Vb8O6kxmHZ+68eEDBhSb83G4lJK2Mn39VXEFLcaSv1N78WkqL7yXutHq17vbyV/itocfZpVf516x1uP7vH7rUxUx8mXsNP4NxvTX7fEmfh8qfOvSfqv5SnxMqJmkiTsuiQhQKel3nA8K2WxKmtwlXOSx5N3Iv9LDj2uj+857nooVpLBz6mDP/GXUfy6J7j+7e+7PNKZI9u3qJTTtS/cqP97R2zxNWPyoOktU/wAnX4yTSTyQb17wpPK8rwwx7m2NLT02ss0cSCfriSpkhhuANcrOVHLk8+zOP71fuIior7Rs70ABJhuATTiTS6ABPyUD0FMdBS4/uvfu/wA0s8sPNPN0SuzFUW7sCiVJIUa9sZyq8BqdmIHcxNT0maj+TR0k0LrSdq9qQ1B0+OWoTaVVCtnBbXBHgaR5Lx3AtItiQebWJgn3secg4MvLe2GPzA8cH9plan7D0TTf3Wfs40bC39wOZll8izWLAZzVRZoTj+kKHOeBYKz+S/106KKDu7etNKHu71m2MHXRslj6VjhrceyPqsdRZhYWtzcLYvvacwBiZ+UbNlp+GWVc/aQ3+Afb0UXX91b7cuiiy90t7jkrkvBayCnoAojINfOp9KefSYr/AOSrjZJlbF/Iyuo4PGA8df1VBkpmm1OWdJ6fsPFIkZQqAhjYggnUb2BlB97m5VCLrkJHkrxW8KCnpQ2zmta5qPsxUhncf7qPbJZ1baffCeC20CqzbSkzFqmpDpuNuAtNIC6CQQTqIICpuo/kr55ZpFpfkLiZqcEeKWo61rKaZxpFy8Ee9qtIzquLCRuBe/4C9Pvc2hUGTkSQP5gXYI/abcV/YOiOX+6i3ESMIffGBovIttLKT9oG4sB/vR6Tc38mHsxUlMHdWxZJAkhhSbb2fgSRwp8SyyJNUNCjtYMQrlQbgN9CvX72uwEqH5QvAtc0ljNPWg0iv2VFfl0Ty/3VPOISQw+722NIAdIaynUE+QJEzFQTxIDU9Dw6Tdb/ACa++44C2O7N6hq6nUoEVbU7zx8BQ31saiDaeTkDL+B4iD/UezCH72HJbOBc8ubokfqogY/sMyD89X5dB6//ALrL3cjty22e4vLk11Udsv1sKU8zrS2nNR5Dw8+o6TFb/J9+UdL4vBubpfJeTXr+y3Xu2Pw6dGny/wAR2DQX8mo6dGv9Jvbi5jF96n25k1att3dKfxQwZ+zTctw+dPl59Bu4/uwPvCQ6PD5k5TlrX4Lu+FOHHXtqcfKleBrTFU/VfylvlpTyiOKHrauTQrGel3nIkQYk3TTW4ajm1Lbn0aeeCebLo/vP+2Ui1f8AeKH0aAV/4zIw/nXorn/u0PvHQvpjn5dlWnFb2UD7O+1Q1/Knz6T1R/Kw+Y0TypHsvbFUsZYJLT792wqThfo0Qqq6mlAf8a1Q/wBQPa5PvJ+1TqpbdLlSfI20uPtoCP2E/Lolm/u5fvOxPIqbFtUqrWhXcIQGp6a9Bz5agvzp0kaj+Wt82KWGSeTpKZo4wCy02/urayY3YL6Kak3vNUSm55CqSBz9AfZqn3gfaF2CLzgKn1trwD9rW4A/M9BGX7hX3soY2kf2mYqP4dy2hj+SruBY/kOk/V/y/PmNRRLLN0Vud0ZxGBSZLa9fLqKswLQ0GeqZlSy8sVCg2BNyAVsXvn7USsVTnO3BpXuSdR+1ogK/Kteiuf7kX3p7ZBJJ7Q3hUmnbc2Eh/Yl0xAxxpThmpHSfrPhF8taFkWboHsdzIpZTR4U5BQAbEO9BLUpG3+DEEj2ti94va+YEpztYin8Tlf8AjwFfy6J7r7n33mrMosvs1vBLD8CRy/tMcjgfYadJis+KHygoaiSlm+O3dzyRaNTUfV29MhTnXGki+OsoMLU0k1lcX0O2lrqbEEAzh9zfbmeNZU572cKf4ruBDg0yryBh+YyMjBHQXvfu2/eEsLmS0n9j+bGlSlTHtV7MmQCKSQwvG2DnSxoaqaMCAmp+gu9qXzfc9K9tU/2/k+48/XG8YvB4b+XzeTDL4/FpOrVbTbn2vXnnkqTT4fOG1tXhS7gNa8KfqZr5U6JJPZD3ph8TxvaHmhNFdVdqvhSnGtYMU868Ok5VdY9k0ULVFb17vikp0Kh56raeeghUuQqhpZaBEUsxAFzyT7Xx8ycuzMI4t/smc+QniJ/YG6J7j2x9ybSJp7r293yKEcWewulUVwKkxAZOOk1kMNmMR4f4ricljPuPJ4P4hQ1VF5vFo8vh+5ii8nj8i6rXtqF/qPZjb3lpd6/pbqOXTSuhlala0rQmlaGleNOg3uWyb1s3g/vjaLq08SujxopItemmrTrVdWnUtaVpqFeI6bP+K/778+1PRX1379x69117917r3v3Xuve9de6797691737r3XXv3Xuve/de697117r3vfXuve/de6979w691737r3Xvfuvde9+8uvde9+691737r3Xvfq9e697917r3v3Xuve/de697917r3v3Xuve/de697917r3v1evdd+/de669+691737r3XvfuvdbZP8ALP8A+yJOlP8AypH/AL9vfvvmT94T/p7/ADd/1C/9oVt19JH3Bv8AxEv2n/6mf/d53Ho9vuGOswuve/de697917r3v3Xuve/de697917r3v3Xuve/de697917r3v3Xuve/de6/9Df49+691737r3Xvfuvde9+691737r3Xvfuvde9+691737r3Xvfuvde9+691737r3Wvp/OIyRl7a6lxGqQih66r8kEMl4VbK7mrqUtHDe0cj/wcB2t6wqj+zxiR94ibVzDsNvU9lkW4475WHD17MnzoPTrEb7x82reuW7ep7bWRuOO6QDh/tPzx6dVAc/8AGvxx/T3j11jfjrr8m/Nrf776e/de+zr31+n1/wBjb/X9+6917/X/AOR3/wAB7917r35H/FR/r/7f37r3Xj+PqPrz/sP6e/de67/2P45t/vY/23v3XuHXX1+n+A+n+9n37r3Xv8Bx/Tj/AHn/AGN/fuvde/x/PP4/H+w9+638vLr39R/rn/D37rWOvf7H/W/rf8f1/p7917r3/FLH/jX+I9+6914/X/ff778e/deHDr1v9h/xv37r3Xvpz/j+fz9f68e/de66/wB555F7f77n37rfXf8AyI/6/wDxse/da67/ANa/++/PH49+69Trr/fW/p9fof8AW9+63178/wC8f719P9b37rXXj/xJPP8AsP8Aiffuvde5+n+24/1/9b37r3XgeR/X/fX9+6917+v/ABH+2/Pv3XvTr3+P4H+3/of9tb37r3Xv99x/r8i/v3XuvWv+P+I9+6917gf63++Itb37r2erkP5a/wAKv74VuO+Q3auHSTaeLqjN1rtvJQFk3Jl6OWw3dXU0ihHwWIqUK0SNqFVVo0hAiiTz5FezHtr+8pYebt+twdujatvGw/tHB/tWH++0PwDOtwSe1RryW9k/bL62SHnLf7X/ABNGraxsPjYH+3YH8Cn+zr8TDXTSFLX9+8suss+ve/de697917r3v3Xuve/de697917r3v3Xuve/de697917r3v3Xuve/de697917r3v3Xuve/de697917r3v3Xuve/de697917r3v3Xuve/de697917r3v3Xuve/de697917r3v3Xuve/de697917r3v3Xuve/de697917r3v3Xuve/de697917r3v3Xuve/de697917r3v3Xuve/de6bazDYjISrNkMVja6ZYxEstZQ0tTKsSszrGsk0TsIw7sQL2uSfz7fjubmFSkNw6LWtAxAr64PSSewsbpxJc2cUkgFKsisacaVIJpk4+fSfn6569qZZJ6nYmzaieVtUs0+2MJLLI301SSSULO7W/JPtam+b1GqpHvF0qDgBLIAPsAboql5T5WmkaWblrb3lY5LW8JJ+0lKnpM1HQvRlVDLTVXS/U9TTzo0U9PUddbPmhmjcaXjlikw7RyIy8EEEEezFOc+cInWSLmvclkU1BF1OCD6gh6g9B+49p/ay7gmtbv205fltpFKsj7daMrKcFWUwkEEYIIIPSWq/if8X62IQzfHbpJEDq96TrDZmPl1KCADPQYamnKerldWk/kcD2Zx+5nuNE2pefN4Jp53lww/Y0hH8ugxP8Adx+77cJ4cnsdyiFrXt2iwQ/tSBTT5Vp0n6z4UfE2uMZm+P8A1mhjDBfs9u02PB1EE+RceaZZSLcFr2/H1PtZF7t+5kOoJzxuJr/FMzf8erT8uiq4+6z93K6KmT2U5cFP4LKGPj6+Gq1/OtPLpP1XwD+HlXM08vRG00dgoK01VuGihGlQo009HmoKdDYckKLnk8+10fvZ7qRoEXnS6I+YjY/tZCf59E9x9zz7slzKZpPZvaA5/gWWNcf0UkVR86DPE56StT/LT+E9S9RK3SyRS1DyyM1N2B2lTpFJKWYmnpot7rSQIjN6EWMRqAAF0i3s0j+8F7vRKiDm4lVAGbazJIHqTb6j8yTU8a1z0FLj7hf3T7mWeZ/ahVkkZmOjcd2RQWJJ0ot+EQAntVVCKKAKAKdJmp/lZ/DeeF4oti7jo3fTpqKbf27Wmj0urHQtXk6qnOsAqdUbcE2sbEL4/vH+7COGbe4HHobaCh/3lAfngj9nRNN/d6/dXljZE5Fu42P4l3LcCRny13DLnhlTg4oaHpgrP5TXxIqlRYKHsPHFWJZ6Peru0gItocZDG1yBR9fSFP8Aj7XRfea90IyS9xYyf6a3Ap/vLL/OvRRdf3cf3ZLhVWLZt2gIPFL+Uk/I+IJB+wA/PpM1/wDJ8+LlZMstPufunFIsYQ09BuvaMkLsGdjMxymwMlOJGDBSFcJZR6b3JMYPvUe48KFZNv2mVia1aGYEfLsuUFPPhXPGlKBncf7sX7vF7OsttvfNNpGEA0Q3loVJqTqJn2+Z9RqAaOFooooOolNVH8mvoJpnak7M7ghpyf24qis2XVTINIuHnj2fSJIdVzcRrxx/j7Xp96/ngKPE5f2ov5kLcAfsM5p+09Ecv91t7ImRjDz1zUsXkGlsGI+0iwUH/eR0nJv5MXV7JKKfuffsUhVxA82C29OkbkHxtLGhp2mVGsWAZCw4BX6hev3s+ZQy6+U7ErXNJJRX1oamn7DT0PRPL/dX+2BSQQ+5u/LIQdJaO0YA+RIEalgDxAK19Rx6Tdd/JY2/JAVxvyEzNJU6lIlrut6LIQBB+tTTwbzxkhZh9D5bD+h9mMP3uNwWStzyPC8dOC3TIf2mBx/xn8+g9f8A91Ny5Jblds95r6G6qO6Xbopkp5jQl3AanyPiY9D0mK3+Srk08X8O+RlDVX1+b73quooPHbT4/F4Owsl5tV2vfRpsLXvwYxfe5gOrx+QnX003gb7a1tVp/P8Azhy4/uobtdH0vvrG/GurZylPSlNzkr514UxxrhP1X8l7fqSkUXeW0KiDSLSVW0czSSludQMMWVrUCj8HyG/9B7Wx/e22crWbky5V/QTow/aY1/wdFU/91PzMslLb3lsHipxbb5UNfsF04/41+Q6T0/8AJn7oWSUUvbPWEsQLeB56fddNJIo/QZY48PVLCW/IDvp/qfa5PvZcqEL4nK+4BvOjQmn2Eutf2D8uiWb+6u9yFeQW/ujsjoK6S0N0pPpUBX0186FqfPpI1H8nb5PQwvLHvHo+rdACtPT7o3ws0t2AIjar64pacEA3OqRRYf1sPZqn3q/bp2VW2reVHqYbeg/ZdE/sHQRl/uvPvAxxs6c1coOw/Ct3uFT9mra1X9pHSfq/5SHywpo1eGTq/IMXCGGk3jXJIqlWbysa/b1FCUUqBwxa5Fha5C2L70PtnI1Hj3JBTi0CU+ztmY/yp8+iu4/uzPvGQoGjv+WpWrSiXs4Pnnvs0FPLjXPClaJ+s/lU/MGlZFh2vs7IhlJZ6PfWEjWMg20uMhJQuS31GkMP6n2ui+8t7WSAl7+7jp5Nbvn7NOr+dOie6/u3/vM27KIts2acEcUv0AHyPiJGf2AjpMVn8sj5r01RJBD1DTZCNNGmso+xesEp5dUaufGtfvKhqx42YqdcSepTa4sSZRfeI9opY1d+aGjY/ha1uyRmmdMDLnjhjg5ocdBi9/u/vvXWtzJBB7axXMS0pJHue1hGqATpE17FJgnSdUa5BpVaEpib+Xj8y4BKX6MzzeEOX8Of2XUE+MHV4hT7lkM5NvSE1Fvxf2vX339pn0gc5RZpxiuBx9awin58PPojk+4396qMOW9orntrWl3tzcPTTeGvypWvlXpPVPwZ+XNJC08vQe/3RSoK02Ppq2Y6mCjTT0dXPUOATzZTYcmw9mEfvP7WyuEXnWyqfUso/aygfz6J7j7m33nbaJppPZzdSgp8HgSNnGFSZmPzoMcTjpM5D4i/KXGeH7n48dyS+bXo/h/Xe6Mvbx6NXm/hWNrTT31jT5NOrnTexsYW/ul7b3Ifw+etqGmnx3MUfH01steGaVp58R0G9y+7D94ravA+q9kuZ28StPB2+5uKaaV1fTxy6PiFNenVnTXS1E3WfHP5CY6VYch0R3LQzOglSKs6w3tTStGzMiyLHNg0YoWRgCBa4P8AT2YRc/cizLrh502l1BpUXluRX0xJx6IZ/Yf3xtXEdz7M81xyEVo20bgppwrQ24NKg5+XSfn6g7ZppXgqOr+xKeeJtMkM+ydyxSxsPqskcmMV0Yf0I9rV5s5WkUPHzLt7IeBFxCQfz19FUntJ7rQyNFN7ZcwpKpoQ23XgI+0GGo6S9Ttfc1FBJVVm3c7SUsK65qmpxGQgp4kuBqkmlp1jRbn6kgezKPdNtmkWKHcIHlbgFkUk/YAanoO3XKfNVjby3d7yzuENrGKs728yIo9WZkAA+ZPTF7XdB/r3v3Xuve/de697917r3v3Xutr7+WNWRVPwp6jgjVw+Oq+xKOcuFCtK/Zu8MgDEVZi0YhrkFyFOoHi1ieZv3h4mj93eaWNKOtqw+z6SBc/mp/Lr6QfuAzpN90/2wjUGsT7mpr5k7tfPjPCjjjTNfLJPx7hTrMnr3v3Xuve/de697917r3v3Xuve/de697917r3v3Xuve/de697917r3v3Xuv//R3+Pfuvde9+691737r3Xvfuvde9+691737r3Xvfuvde9+691737r3Xvfuvde9+691rX/zaMoch8osXSAxH+B9T7TxdogwdfLnd3ZvTUamYNN/uXuCoA8ZXi9ycMPf248bnmGOo/SsIkx83lfPz7/2U6wr+8JKJOebRKj9Pbol/bJO2fn3fsp1WIf9h/sfzf8AHH9PcJdQUOu/6f425/23/FPfuvevXgPpf6/7x/rf6/Pv3XvX066/4r/yM/8AI/fuvdeH0+lr/wCP++4Pv3Xuvf7E/wCte5uf9h/T37r3Xrf7f+v+88f7D37r3+Dr35v9bf77gfTn37r3Xr/6/wDxr/WNvfuvdet/yIc/0/P19+6914D/AH345/px9ePfuvE9e/H0/wB7/wBYfn37r3Xf+++l/wDig9+6917j8f0v/r/69/fuvdcf99xb/bf1sPfut9dkf4/8Re//ABT37rQ68P8Aezx9f63/AMPfut9d/S/5Bv791rrr/ff63Nv9j7917rv8D/ff776e/de9euuD/wAa/wAbcf7H37r3Drv/AGw/1/8Aeffuvddf7H/D68ce/de69x/vrf7x/vvz7917r3+wP+wPP4JPF/fuvdd/4H/ff4f0J9+6911e/wDvv+I/x9+69Trv6f73/vr8+/de6sA+Bvw5r/knvYbm3dR1dL03sytik3FVjXTndmXj0VFNs7F1A0volUrJkZortT0pCBo5Z4XEse1nt1Lzpuf1l/Gy8uWzDxG4eK/EQqfnxkIyqGlVZ1PUxe03ttLzluY3LcomXlq2cazw8ZxkQqfTzkYcF7RRmBXZ/wAfQUOKoKLF4ykpsfjcbSU1Bj6CjhjpqSioaOFKekpKWniVYoKamgjVERQFVVAAsPecEMMVvFFBBGqQooVVAoFUCgAAwAAKADgOs5I444Y44YUCxIoCgCgAAoAAMAAYA8upftzq/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UWroaLIRCCvpKWtgDiQQ1dPFUxCRQQriOZHTWoY2Nri/tyOWWFtcMjI9KVBIP7R0zPb29ynh3MCSR1rRlDCvrQgivSerNh7HyBjNfs3alcYgwiNZt3EVJjDkFhGZqN9AYqL2te3tbFu+7QahBulwgPHTI4r9tG6K7jlrl27Km62CylK8NcETUrxpVTSvSfqel+na2Zqis6n60q53Chp6nYm155mCgKoaWXFO5CqLDnge10fNfNEKCOLmS/VB5C4mA/YH6Jrj249vLuUz3XIeyyzHiz2VszGnDJiJx0lqn4vfGmseolqvjz0fPNVPLJUVEnVGxDUTSzlmlmeo/gPnM0jsWL6tWo3vf2Zx+4vuDEsaRc9bwqKAABe3NABwAHiUoPSlKdBW4+797DXcs8917J8oyXErMzu2z7eXZmJLMzG31FiSSWrUk1rXpM1Pwx+KNVC8Evx96sVH06mptp42jmGl1caKikigqI7lRfSwuLg3BI9r4/df3LicOvPO51HrO7D9jEg/mOiWb7r/3dJ42if2T5ZCn+Hb7dDg1wyIrD8iKjBwT0NOw+vtl9Ybao9ndf7cx21Nr4+WsnosJiY3ioaaavqZa2skijd5GVqiqmeRueWY+wnvO97tzFuEu673fyXO4yBQ0jmrEKAq1PyUAD5DqU+UuT+V+Q9iteWeTtjt9t5fgZzHbwLoiQyO0jlVGBqdmY+rEnz6WPsq6EnXvfuvde9+691737r3Xvfuvde9+691737r3Xvfuvde9+691737r3Xvfuvdf/0t/j37r3Xvfuvde9+691737r3Xvfuvde9+691737r3Xvfuvde9+691737r3Xvfuvdatv8zXJmu+YvY9KTIf4LiNg41fIsYVRNsbAZfTCVJZ49WWJu1jrLD9IBODPvXMZfcXekJNI44F/bBG//P3n59YKe+Vz4/uNusWf0YYE/bCkmKcR+p55rXyp0Qf6/T/eP6/7f3FPUQ9e/wB9x+B/vH9Pfuvddc/7G4/N7W9+6914/j/b/wBP9j+Pfuvde/4n/bC/5/w/3n37rfXf+8D/AH3+w9+61178/wCv/t/9gb+/de66/wCJ5/H4/wBe3A9+6914jkfi/wDvf+8/19+695de/wCKXv8A7D/H8+/de69/t/8AfX/3nn37r3Xrc8/7b/eef8OPfuvV66+ot/sT+f8Aiffut+fXfNz/AK30/wB9+PfuteXXdr/7fj+n9P8Abe/der10Pz+D/T8WH0/w49+69/g69/yM/wDGuPfuvdeH9P8Abf7z/ha/v3Xuvf4f7e3/ABA9+6914f4f7D+v+Nr8E+/de69b/bf69vp/yL37r3+Hrv8Ar/vP++Pv3XunTGYLN5tzFhsNlMtIX8YixmPrK59egvo0UkMratALWtewv7ehtri4bTbwPI3oqlj/ACr0rtrG+vTSzs5ZTw7EZ88adoOehSw3xy+QW4tBwnR/beTicqRU0vXe7Xo1DxmWMyVv8IFJEJIxdSzrq4te/s9t+T+bLwA23LG4SL6rbykfLOimfLPR7bckc5XZAtuVdxavn9PKF4VyxUKPzOehVwvwK+XufKJQ9HbmgMgupzVftvbagGIz2d9xZvFrEdC29VvVZP1kD2fW3tX7g3ZAi5XnBP8AGY4/Kv8Aojr/AMXjj0ILf2i9xrmnh8ryiv8AE8Mfz/HItPz88ccdCth/5W/y4yej73bW0NveT9X8Y3vhp/CfF5P3P4A2cv6v2/Rq9X+0+r2e23sd7gz6fFsLeGv8c8Zpiv8AoZf7MVz8s9CC29hfcCcKZYLSE/05gaYr/oYf7MVz8s9Crhv5P/fNSI3znYvU+KDjU6UFXu3MzwhodQV1l2tiYGlWb0MFkKAeoM3AJ9b/AHeubH0m53fb4wf4WlcjH/NJRWuMGnnU9H1r93PmeQA3u92EX+k8WTFPnHGK1wc08wTw6FnB/wAmucyRSbl79iSJZAZ6PBddvK8sei7CLJV+8Ilp5BKTYmllBUfQE8H9r93KQlTe82ACuQluTX7GaYU/3k9CC1+7aA6Ne83VjrlUt6EinkzTEDPqh/zXKdc9d7Q6o2XgOv8AYuIgwm2Nt0MdFj6OIapHtdqitrqggSVuSr6hmmqJ3u80zszG595G7Ns23bBtlptG1W4isYVooHE+rMfxMxqWY5JJJ6yR2jaNv2LbbTadrthFYwIFVR/Mk8WZjlmNSxJJNT0t/Zp0Z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qTfOjJrlflv3pVKyFYt4/wANJjlE668LicZhnBdf0urUJDJ/utrr+PeAHufOLjn/AJpkBGLkrxr8Cqn/AD7keRx1z792phP7ic0uKYnVeNfgiRf8IyPI46Kb/rf77kWB9gLqOuvX+v8AvP8Asf8AH37r3Xv96/41b37r3Xj/AF/33P8AvHN/fuvZ69x9R/h/rcD88e/dez16/wCOLf739P8AeffuvfPz69+R/vP1v/vuPfut9et/sL/7b/bcEf09+69Xr3+H+83/AMf9759+61176/7D/b3/AN49+69w67/339Pfuvdc4YZZ5Y4YIpJppnVIoYUeSWR24VUjjDO7sfoACT72AWIVRVicU6uiPK6xxoWkJoABUk+gHS/wvUfa+5GiXbvWPYefaYx+IYXZe5MoZTMzJD4xQ42ct5WUhbXuRYfT2a22wb7elRZbLdzE0pohketeHwqePl0c2/LPMt3T6Tl6+krw0QSt/gQ9Cth/hn8qc7o+y6F7Kg8hjVf4zt2q29bzFwvk/vB/DPGAU9RawQW1WuLn1t7dc9XVPC5Uvh/p4mj4/wDNTT/sefR/be2PuBdgGHlS7ANPjURcflIUI+daU86Y6FbC/wAtb5i5dY5Jer6PCQyGPRJmt7bIhbTIXDO9LRbhr66Hw6burxK5DDSG5sfW/sx7i3AUnYhGp83mgH8hIWFPmK+lej+09kPca6NZNmSFcZknh8/kjuRTzqAcigOaCthP5SXyYyWl8pn+p9vRkRNIlduTcFbVqJA5eOKLEbSr6WSSAqA150U6hpZubH1t7Ac7TCs11YQjGGkkJzxpoiYVH2gehPR/bfd551lK/UX+3xJ51klY/kFhoSP9MPkehUwv8nDfU5j/ALxd27TxanxeU4XaeYz7LcP5gi12U20JPG2nTcrrBN9NrE+tfu6bq9PreZbeMYroieT7fiaOtPLhX5dH9v8Adt3BqfVc1Qpw+CBn+34pI/y4V+XQr4b+ThsiDx/3g7v3VkyPH5f4NtDE4LXZT5fGK3Mbi8WtrFb69IFjq+oPbb7ue2rT6vmid/XRCqf8eeT/AC/n0ILb7t+zIF+s5lupGxXRHHH9tNRkp8smnz6FXDfykfjPj1jbJ7g7Zz8w8ZmFXuTbtFSuyqwdY4cXtGjqIoZCbkGZ2FhZvrc+t/u/8lxaTPe7hK3nWSNQfyWEEA/6Y/b0fWn3feRrcDx57+c/0pUA/Lw4kNPzJ+fQrYb+Wp8OsSEafrGtzk0Yi0z5rfG+JCWjQq7yU2P3BjqGUzk6nVoilx6VUcez629lvbq3A17K8rCmXnm8vksirnzxT0A6P7b2V9t7Yqx2AyMP45pz+1RIFNfmKelOhVwvwx+KuBMbUPQvW85iEap/GsBBuQERxmNfIu4myizEq3qL6i7WZrsAfZ9a+23IdoQYuVbM0/jTxOGP9E11/PjxOej+39uOQ7agj5SsDT+OJZP+Phq/nx4nPQrYfqDqXbojG3+ruusEIQghGH2TtrGCIRx+FBH9ljINASL0i1rLx9PZ9b8ucvWdPpNisoqcNEES08vwqPLHQgtti2SyCrZ7NaxKvAJFGtKCgppUUoMfZ0IMMMVPFFBBFHBBBGkMMMKLHFDFGoSOKKNAqRxxooCqAAALD2cKqoqoigIBQAYAA4ADo0ACgKoAUDA6ye99b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/9Tf49+691737r3Xvfuvde9+691737r3Xvfuvde9+691737r3Xvfuvde9+691737r3WnJ8mcoua+RvfGUWTyw1fcPZBpZDH4i1HHu7Lw0RaOylWFJGgNxfjnm/vnTzpMLjnDmqcGqtuNyQeGPGen8qdc4ue7hrrnXmyYmoO43AHl2rKyr/xkDoEOL/763++59hnoJ9P+I2nurP2/gW2dwZvV+n+EYbI5LVaTxnT9lTzX/dOn/g3H19qrexvbvFrZyyf6RGb/AAA9L7Xat0vgGsttuJlP8EbuONPwg+ePtx0K2I+L3yRz6pJiuh+3KiCQExVUnXu6aWik0ymBvHW1mLp6RykoIazkrpN/obH1vyRzldBTByruDIeB+nlCnNPiKgcfn0f2vIPO95/Ycp7gR6mCRBxphnVQc/PoVcL/AC+fmFnSn2nSuYpEf1NJmtwbOwIjQTeF3ePM7ioZ7q3q0KhkZBqVSOfZ9be0vuHdUMfLUqj+nJDH504PIp/KlaZA6P7f2d9x7kqF5adQfN5YEpmlSGlB/YCacAehVw/8qz5YZQxiuxuwtu673OY3nBP4f3vGPJ/d+hzhPo/c9Gr0cfq9Ps9tvYrn6cjxbe1hr/HMDTNM+GJPtxXHzx0ILf2B5+mp4gsoq/xzE+f9BH+37PnjoV8P/J67on0fx/tPrDGXI8gw8e685oHlIOg1uE29rIgs3Om7HT9PV7Prf7vHMzU+r3yxT/SeK/n844/L/N8+j+1+7jzA6r9bzBZxt56FlkHH+ksVcZ4DOPn0K2H/AJNVMojk3B3/ADysdJlpcP1vHAqWkOoR11bvWoMmuL6E06aWP0YDk+t/u5L2m75tJPmEtvn5MZj5f0ePr0fWv3bbdaG95tdh6Jbhft7mmatR/RFPn0KuF/k/9E0pjbP9jdrZhk0MyY6q2nhIJWWXUVkWbbOZqBBJGApCyq/1IccWP7b7vPK6UN3vN/If6JiQHPzjc0pjjX59H9v93XlGMq1zu24SU4gNCgOeB/SY0PDBB9COhVw38rb4kYtomrtvby3GIyhZczvfLQLMEk1ssv8Ad7+AsBKvobQUIX6EN6vZ7bexnIEBXxbW5mA/jmYV+3w/D48MUxwoc9CC39i/buCnibbPLT+OeQV/3gp9mKftz0K2H+BHxCwfj+y6P23P4mjZf4xkdz7iuYpDKok/vBncn5VLGzBrh19LXUAez639p/by1p4XLEJp/G8snnX/AESRq/nx4HHR/a+1Xt5aBVi5VtiB/Hrk4ZyZGcn8+PA46FXC/G/4+bdWMYTo7qXHPEyOlRB15tP7zXFI0sTvXPinrJZIZGJRmclPxaw9n1vyZyhaafp+V9vQjzFvFq41+IpU0PCpx0fWnJ/Kdjmz5Z2+NsZW3iBxkVOipp5VOPLoU8VgMFgo/DhMLicNEUWMxYrG0eOjMaFmRNFJDCuhSxIFrAk+z23s7S0Gm1tY4lpwRVX/AAAdHsNvb240wQIi/wBFQP8AAB07e1HT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V3+Pfuvde9+691737r3Xvfuvde9+691737r3Xvfuvde9+691737r3Xvfuvde9+690AMHxW+N0WTrs1L0f1lk8tk6ytyNfkc9tHEbirKvIZCsOQrK6afPU2RdqyasYv5L6wWIBAJHsJLyHyWs0tw3K9lJPIzMzSRJISzHUxJkDZJzXj+XQV/qNyb9RLdvytYPcu5dneCN2LMdRYl1Y6i2a8ehHxHWfW+3irYDr7ZGDZAwRsRtTA40oGkWZgpoqCEqGmQObfVgD9R7ObbY9ks6G02e1iI/gijXzr+FR55+3o6t9p2q0p9LtlvHT+CNF+fkB556W/s06MO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9bf49+691737r3Xvfuvde9+691737r3Xvfuvde9+691737r3Xvfuvde9+691737r3Xvfuvde9+691737r3Xvfuvde9+691737r3Xvfuvde9+691737r3Xvfuvde9+691737r3Xvfuvde9+691737r3Xvfuvde9+691737r3Xvfuvde9+691737r3Xvfuvde9+691737r3Xvfuvde9+691737r3XvfuvdUH/AMyH+eF/w3z8io+gv9lh/wBLnk2BtjfP97P9NP8AcG3946vN0v8AC/4F/ol3pf7P+D6vP97+55LeNdN2yP8Aaz7vv+uXyueZP63fRf4zJF4f0vjfAEOrX9TFx1cNOKcTXqAvc/3y/wBbfmKDYf6r/W67RJvE+p8Gmt5E06fp5a08OurVmtKClSQT/oKl/wDAEf8A2Z//APV49yT/AMB3/wCdF/7MP+33qOf+Cw/8MH/s+/7c+vf9BUv/AIAl/wCzP/8A6vHv3/Aef+dF/wCzD/t969/wWH/hg/8AZ9/259W7fyrf5qX/AA5n/p3/AOMEf6E/9Cf+jD/mqH+kj+83+kj/AEh/9+82F/Bv4N/cL/pr+4+7/wB1eL9yE/eL2d/1pv6uf8iL94fvD6j/AIj+B4fgeB/w6bVq8b+jp0+dcTF7T+7H+uh+/wD/AHQfQ/Q+B/o/ja/G8b/hMWnT4X9Kurypm3X3CfUw9e9+691737r3Xvfuvde9+691RZ/M5/nT/wDDcnfW0ukP9lr/ANMf96eosD2r/eb/AEx/6Pfsf43vLf20f4D/AAX/AEV74+5+1/uP9x9193Hr+68fhXx65Mh/aX2F/wBdLly95g/rX9D4N89v4f0vjV0RQya9f1EVK+Lp06TTTXUa0EC+6Xvd/ra8wWexf1Y+t8WzSfX9T4NNUksejT4EtaeFXVqFdVKYqa5/+gqX/wAARP8A6U//AIX/AO8ePco/8B5/50X/ALMP+33qNv8AgsP/AAwf+z7/ALc+u/8AoKk/8AS/9mf/AP1ePfv+A8/86J/2Yf8Ab717/gsf/DB/7Pv+3Pqz/wDlefzg/wDhyXsbs3r/AP2Xf/Qx/o62Tj94/wAX/wBLf+kX+Mff52DC/wAO+w/0ZbE/h3i83l8vmn1W06BfV7iL3e9kP9ara9p3L+s/1/1Vw0Wn6bwNOlNWqvjzaq8KUHrXqWvaj3f/ANc653q3/q99D9GkbV8fxtfiFxSngxaaaeNWrXypm6v3AnU09e9+691737r3Xvfuvde9+691737r3Xvfuvde9+691737r3Xvfuvde9+691737r3Xvfuvde9+691737r3Xvfuvde9+691737r3Xvfuvde9+691737r3Xvfuvde9+691737r3Xvfuvde9+691737r3Vc/8zj5+/wDDcnQu0u7v9E3+mP8AvT27geq/7sf38/0e/YfxvZm/t3fx7+Nf3M3x919r/cf7f7X7SPX915PMvj0SSj7S+23+ulzHe8v/AL6+h8Gye48TwfGrolhj0afFipXxdWrUaaaaTWojb3S9wv8AW15fs99/dH1vi3iQaPF8GmqOWTXq8OWtPCpp0iuqtcUNFn/QVL/4Aj/7M/8AT/Y/7Lx7yH/4Dz/zov8A2Yf9vvUC/wDBYf8Ahg/9n3/bn13/ANBUn/gCX/sz/wD+rx79/wAB5/50X/sw/wC33r3/AAWP/hg/9n3/AG59Gc+Gf/Chb/Zufk51H8cv9lD/ANH3+lTPV+E/vl/p9/vX/Avstv5jO/df3e/0K7a/ifl/hPi0ffU9vJq1HTpIR57+7L/UrlLe+af67fU/Rxh/C+j8PXV1Smv6qTT8Va6G4UpmvQt5F+8R/XXmvaOWP6n/AE31TOPF+r8TToieT4Ppo9VdGn4xStc0odk73ir1kt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aDv/CkL/t4rTn/vwHWX1/xy29vfR/7rH/Tr2/6WU/8Ax2LrAX7z3/Tw7H/pVQ/9Xrjqgs/8U/x/3r3kj1jmOu+P+Nf8i/1veuvdbdX/AAla/wC57f8Ay2D/AOeH94UffE/8F1/1H/8Aal1mH907/nfv+oH/ALXOtuv3hP1mH1737r3Xvfuvde9+691737r3Wi1/wpx/7L06k/8AFRNhc/8AlZe/P6++h33Sv+nc71/0u5v+0Wz6wL+9H/08DZ/+lPF/2k3fWuf/AL7/AHq3vKHrG3r35/3r/ff7H3vr3Wz/AP8ACXj/ALKN+TP/AIhPbx/9fqh/2HvET73f/Kscpf8APfJ/1aPWWv3Uv+Slzn/zQt/+Py9bq3vArrNHr3v3Xuve/de697917r3v3Xuve/de697917r3v3Xuve/de697917r3v3Xuve/de697917r3v3Xuve/de697917r3v3Xuve/de697917r3v3Xuve/de697917r3v3Xuve/de697917r3v3Xuve/de61z/+FOP/AGQX1J/4t3sL/wB81357yi+6X/08bev+lJN/2lWfWNv3o/8Ap3+z/wDS4i/7RrvrRav/AL4ke+hvWBdOvc/7D/jX59+691Zz/Jn/AO3nPxH/AMd+Z3/3328P6e4l99v+nS86/wDPMn/V6LqW/Yr/AKetyj/p5/8AtGn6+k575VddK+ve/de697917r3v3Xuve/de697917r3v3Xuve/de697917r3v3Xuve/de697917r3v3Xuve/de697917r3v3Xuve/de697917r3v3Xuve/de697917r3v3Xuve/de697917r3v3Xuve/de697917r3v3Xuve/de697917r3v3Xuve/de697917r3v3Xuve/de697917r3v3Xuve/de697917r3v3Xuv/9Df49+691737r3Xvfuvde9+691737r3Xvfuvde9+691737r3Xvfuvde9+691737r3Xvfuvde9+691737r3Xvfuvde9+691737r3Xvfuvde9+691737r3Xvfuvde9+691737r3Xvfuvde9+691737r3Xvfuvde9+691737r3Xvfuvde9+691737r3Xvfuvde9+691737r3Xvfuvde9+691737r3XvfuvdaDv/CkL/t4pT/8AiAOsv/dvvb/Y++j/AN1j/p17f9LKf/jsXWAv3nv+niWH/Sqh/wCr1x1QZ/vv9t9OPeSHWOfXv6/0/wCK/wCPv3XvTrbq/wCErX/c93/lsH/zw/8AxHvCj74f/guv+o//ALUusw/unf8AO/f9QP8A2udbdfvCfrMPr3v3Xuve/de697917r3v3XutFn/hTj/2Xp1J/j8Rdhf7x3L35x76HfdK/wCncb1/0u5v+0Wz6wL+9H/yv+0f9KaL/tJu+tc//egPeUXWN3+Hrvn/AHof7z711rrZ+/4S8f8AZRvyZ4/5ont7/W/4/qh94i/e7/5VjlL/AJ75P+rR6y1+6l/yUuc/+aFv/wAel63V/eBXWaPXvfuvde9+691737r3Xvfuvde9+691737r3Xvfuvde9+691737r3Xvfuvde9+691737r3Xvfuvde9+691737r3Xvfuvde9+691737r3Xvfuvde9+691737r3Xvfuvde9+691737r3Xvfuvde9+691rn/8ACnH/ALIL6kt/3l3sL/3zXfnvKL7pX/Tx96/6Uk3/AGlWfWNv3o/+nf7P/wBLiL/tGu+tFoD/AHrj+n+v76G9YF9e+o9+69wPVnP8mf8A7ecfEf8Ax35nr/646/3h7iX32/6dLzr/AM8yf9Xoupb9iv8Ap63KP+nn/wC0Wfr6TnvlV10r697917r3v3Xuve/de697917r3v3Xuve/de697917r3v3Xuve/de697917r3v3Xuve/de697917r3v3Xuve/de697917r3v3Xuve/de697917r3v3Xuve/de697917r3v3Xuve/de697917r3v3Xuve/de697917r3v3Xuve/de697917r3v3Xuve/de697917r3v3Xuve/de697917r3v3Xuve/de6//0d/j37r3Xvfuvde9+691737r3Xvfuvde9+691737r3Xvfuvde9+691737r3Xvfuvdale4P8AhUTkds57N7bzHwL+3y238vksJlIP9mfYiDIYmsmoK2G7fHZG/aqadl5APH0HvNG1+6JFeW1vdwe41YZUV1P0HFWAYf8AE30PWI9/96Sbbb692655AH1NvM8b0vsakYq1P8TGKg+nTR/0FSf+AJf+zP8A/wCrx7f/AOA7/wDOif8AZh/2+9JP+Cx/8MH/ALPv+3Prv/oKk4v/ALIj/wCzP/8A6vHv3/Aef+dF/wCzD/t969/wWP8A4YP/AGff9ufW1X1Pv2m7V6s607Qo6L+G0fZGwNm79pcd9zJWfYU28Nu47cMFF93LR46Wq+1iyITyNTwM+nUY0J0jDjeNubaN33TaXk1Pa3MsJalKmN2QmlWpXTWlTT1PHrLqyuVvbO0vEFEliVwPkyhh5D19B9nRav5gfzHx/wAD/jBvH5GVux27Jqdu5nZ2BxGxhuiLZg3BkN17mxuFljbckmC3Q2OXGYmoqq70Y6raY0oitGrtNELPbTkaX3F5useV49w+kSWOV2l8PxdCxxs3wa49WpgqZdaaq5I0kKe4POC8h8qblzO1h9UYGiAi8TwtZklSP49ElNIYt8DV00xWo16P+gqX/wAAR/2H+zP/AP6vHvJv/gPP/Oi/9mH/AG+9Y4f8Fj/4YP8A2ff9ufXf/QVJ/wCAJf8Asz//AOrx79/wHn/nRP8Asw/7fevf8Fj/AOGD/wBn3/bn17/oKk/8AR/9mf8A/wBXj37/AIDz/wA6J/2Yf9vvXv8Agsf/AAwf+z7/ALc+tm74td8Y35P/AB16a+QWJwj7Zpe2tgbf3jLtqTKRZttt5LI0i/xrbwzUNJjky6YTMRz0q1RpqR6hYhI0EDMYkxL5w5dl5R5o33lqa4Ez2Vy8XiaSmtVPa+kltOtaNp1MFrQMwGo5T8s70vMnLux7+kHhC8tYptGrVoMiBimqi6tJJXVpWtK6RwDJ8xvkdSfEb4zdvfI2t2v/AH1h6s25Bm02n/HBtn+8FXW5nF4LH4v+PnEZ8Yr7qvy0a+b7KpK/8cz7f5H5XfnXmzZOV0u/p2vJdHiaPE0AKzltGpNVApxqX7emua9/Xlblve+YXt/GFnbvLo1aNZUYXVpbTqNBXS1K8Dw61qx/wqkv/wByJf8Asz/P+x/5x4495W/8B5/50X/sw/7fesXf+Cx/8MH/ALPv+3Prv/oKk/8AAEr/APlz/wD+rx79/wAB5/50X/sw/wC33r3/AAWP/hg/9n3/AG59Dh8Z/wDhRzX/ACQ+QnS3QmO+FJ27Udu9l7Q2DJuMfIs5v+7VBuLNUlBlNyfwX/QRiDmBt/FyzVhpfu6X7gQePzRatah3mz7rkXKvLO/cyS8/eKtlaSTaPotGtkUlU1fVtp1tRdWltNa6TSnQi5S+8fPzZzLsvLlvyOI3u51Qv9Zq0Lxd9P0q6tCBmC6l1UpqFajZ694k9ZQ9BP3X3r1B8cuvst2p3j2Dt3rXYOFeKGs3DuOraGGWtqFlalxeLoqeOpyeczVasDmChooKisn0N4420mxzsHL2980bnDs/L+2y3e5SVIRBU0HFmJoqqMVZiFFRUjot3fedq2Cwn3Ter+K22+OmqSRgqiuAM8WJwqirMcAE9ax3yW/4U8bfxWSrsF8S+gn3VS000kVP2H3ZkavDY2uMa6PLQ9dbUqVzElBPNd4pqnN0U5iUB6aN2Ijy05U+6TdTQx3POnMghcjMNqodh9s0g01A4hYnFeDEDOMXM/3pNrtZXt+U9he6UVHjTsYkPChWNQ0jKc11tEwp8OcVcbp/4UO/zLtwV8lZid89YbGp5JXkXFbW6l2xV4+FHACwRSb2XeGUMUVrqXqXc3N2PFpetPuxe1FtGEmsLy4anxSXLhj8/wBLw1qfktPl1Fc/3l/ciZtUa7dEPRIGI/43K5/n0jKD+ft/NJoxIKj5AYHKl6l51av6X6WiMUTaAKOIYzYWNVqaPSbFw83qN3PFl8v3bfaGTTo5clSgp23V1k+p1Stk/Kg+XSC2+8X7oQBxLudtMS5Ya7eIaQadg8MINI8iQWyascUM91V/wpe+a+06ymj7R666P7awqyI1YIsLuDr/AHTNGJC0kVJm8HnMht6kLRkqGfCTlSFPNmDBLefuochXsbHZ903CyuPKrJNH+aMiufylHn8qCjavvR84W8v+7fYrC6tqcI/Egetf4y0q0pXHh+hrihv6+En89X4ffL7NYfr7cU2U+PPb+bnp6HE7O7HrqKq2vuXKVOhI8btHsaiipMPX1stRIIoKfJU+HrKuVglPDKxsMbef/u8c8ckQT7nbKm57JGCWlgBEkaj8UkBqwAGSyGRVGWYdZC8je+XJfO00W3iZ7DenwsM9AHOMRSg6HNTRVJSRqEiOgr1dX7gTqZeve/de61VO2P8AhTX/AKL+0uyutP8AZJf45/o87A3lsX+Nf7MkMZ/F/wC6W48lgP4p/Dv9AmQ+w/iH8P8AL4PPP4tenyPbUcxdm+6Z+99n2rdv6/8Ah/VW0U2j6HVp8RFfTq+sWtNVK0FaVoOHWKO+/ee/cm+bzs39SPF+kupodf1mnX4UjJq0/SNp1aa01NStKnj0H/8A0FSf+AI/+zP/AP6vHsz/AOA8/wDOi/8AZh/2+9FX/BY/+GD/ANn3/bn13/0FSf8AgCX/ALM//vf/ADjz79/wHn/nRf8Asw/7fevf8Fj/AOGD/wBn3/bn1sO7C+bXV1f8KthfNzuWqxXR/Xm6+stv9kZ2ky2cm3LHtobgp45KXbtDkKTB4rI7tzFRVTJT0kNJjUq66d1SKnLsF94xbjyBu8fPu5e3+xI+4bnDdvAhVBH4mg5cqXZY1AGpizlUAJZqCvWSllzltjcl7fzvvMiWO2y2Udw+ptYjEiKwQMFUyNVgqhU1O1Aq1IHWrp8sP+FLfee6s/lMD8QevdsdV7Gp6mogx2++x8VDvTsvNQRSyrS5SPAtWHY2046qFlZ6GaHOSKygiqA1Icu+TPuo8vWdrDc877nNebiQC0MDeFAhPFddPFkI8nBiHHsOD1izzd96DdZLuW35M2mGKwUkCa4BeSThRljVlSIccMZSRQnSar00fy1f5v8A/MN+RPzy+PfUPbXfkO4us+wN45jH7n2lT9U9LYOCtx9PtDcuWp6KHM4PrrH7no44K6ghcPFXLKQlmdgWBUe63sh7Y8r+3PM297Ly2Yt2toFMcpuLpyGMkaklXnMZqCcFKZwBjpP7We8fuHzT7i7Bs+8b6r7TcyTa4lgt1WiwSuqh1i8UBWVSP1KmlGJqagb/AMKQv+3itP8A+IB6x/8Advvb2Ifusf8ATr2/6WVx/wAdi6IfvPf9PDsf+lVD/wBXrjqgv/ff74c+8kOsdOvE/wBf9vx7917rbq/4St/9z3f+Wwf/ADw/vCj74f8A4Lr/AKj/APtS6zD+6d/zv3/UD/2udbdfvCfrMPotnyq+WnRvwx6nyncffW7U23tmjlGPxGNo4P4luneW4ZYZZqLa+z8EkkU2YzlcsLEAvFTU0StPVTQU8ckyCrk7kvmHnveYtj5csvFuyNTMTpjiQGhklfgqCvzZjRUVmIUh3mjmvYuTdpl3rmG+WCyUhRgszueCRoKs7mhNAMAFmIVWYai3yK/4Uv8Ayg3ll8jQfG7rTr7pjZ6ysmNy+7qKTsnsWeFVjSOqqJaqfHbJxz1DK7tTDF1viDhBUSaDI+a/K/3T+UrGCOTmrdrm/vqdyxHwIQc4FA0rUwNWtK0J0itBiHzH96Pf7i4aPlXZLe2sgTR7jVLKwxQ6UZI0PGq/q8R3YNSgUn8/v+aLTV8lZN3ttvIU7vSOuKrOmOoEoIlpr+aKOSg2VQ5Qx19/3i9SzLb9po/Y3f7tntE0Sxry/MrivcLq5qa8K1lK9vlRR869A2L7xvufHPLM9/avGxWiG3j0LTjpK6X7uLanb+jp4dW4fB7/AIUnQ7n3PguvPnBsTbe0KTL1UGNp+8es4MtT7fxE8hMcNVvzYlfV5yvpsfK5X7jIYuqdYGN/sFi1PHCvuD91VrO0uN09v9xlnZFLG0nKl2A4iGVQgLcaJIoJ4eIWoDMHIf3mLXcbq22zniwjtZJGCi6hr4IJJp4sblmjX4QXV3WpLMqICQRr/hTHXUOV+c3TGTxlZSZLG5H4c9d1+PyFBUQ1lDX0NZ2/3zUUlZRVdO8kFVSVUEivHJGzI6MGUkEH3If3T45IfbzfopUZJV32cMpBBBFtZggg5BBwQcg9R196Flbn7ZmVgVOzQ0I4EfU3fWu1/wAiH4/of96H195PdY3de/p/vv8AH/E+99e62f8A/hLx/wBlGfJn/wAQpt//AN7ui94ife7/AOVY5S/575P+rR6y1+6l/wAlLnP/AJoW/wDx6XrdW94FdZo9e9+691737r3Xvfuvde9+690Wz5QfLr49fDjYB7H+QvY+I2Jg6h6mlwOPlWoyW6N35SlhSV8PtHbGNiqcznq5fNGJTFF9vSLKslTLDFeQCrlHkrmbnncv3Vyztb3FwAC5wscak01SSNRUHGlTVqEKGOOg9zLzVy/yhtzbpzFucdtaVoNVSztSumNFBd2oK0UEgVJoAT1rF/IT/hUDuWTJ12M+K/x0wVFhoXqI6HePe2UyGVyWSjLlKepbYOxMrhqbDOsa6tLbgrwxYAhQp15a8s/dGtRDHNzhzRIZzQmK0VVVfUeNMrFs4/sV4edcYv8AMf3p1WSaHlPloMgHbLdMRU1OfBiNdNKEVmBNaECma4twf8KDf5nOZqKifHdq7D2lFMkyx0m3+n+vqmnpGkLlJKdt1Ybc1Uz02oBPLLKpCjWGN7ylbfdm9pYFQS7RczEEZe5mFfkfDaMZ86AH0p1G9z95P3LnDiKWxhJBAKQV0k8CPEeTI8tVR6g9MuN/n8/zR6GKnjqu+Nu5l6eTXLNkumenYpa1fM0niqVw+yMVCqaD47wpE2gA313Yvzfds9oZWdk5emjBGAt1ckDHlrlY/PJOfljpi2+8b7n28UaS7hazsOLPbxgtmufD8NccO1VNBmpqSZ/qz/hTD809q1FND2h1p0d2xiEniesenxG4+v8AdNRACBLBT5jDZ7J7dpWkUel2ws2hjezD0+wlvH3T+Q7xWbaN23CymoaVZJo6+RKsiuf+cor8uPQo2r70vNtu5/fGw2N1D/wvxIG+fcWmX/jAp8+tgX4Nfzw/iJ8zs7ieucjLlugu58zNBRYjYnZNbjpcFuzJ1BcJjNjdgURp8Rmsg76I4qSvgxGQq55BHS005ufeNXuF933nbkO3m3SNU3LYoxVpoA2uNR5ywmrKPMshkRQKu69ZD8ie93JnPU8e3QyyWW9N8ME+keIaAnwpFJRznCkpIaEiPSK9XNe4J6mHr3v3XutTze//AAqB/udvTd+0P9ke/iX91d0Z/bf8R/2Zb7P7/wDgeWq8X979p/sv9V9r919rr8flk0atOtrXOZm3fdH+v2+xvv8AXB0eNCkmn6GunWoalfrBWlaVoK+g6xN3j70P7p3fdNq/qN4n01zLFq+t06vDdk1afpDStK0qaVpU9Jf/AKCpf/AEf9b/AJye+v8A7Lx7Wf8AAd/+dF/7MP8At96Lv+Cw/wDDB/7Pv+3Prv8A6CpP/AEv/Zn/AP8AV49+/wCA7/8AOif9mH/b717/AILH/wAMH/s+/wC3PrYsp/mh1Ltv4adb/NPu3KY3p3r/AHz011n2zksfX5SbcU2FquytnYbdNBsnDT0mKx2R3nnUqMuKOlWlx8U9c8etaeMFlTF5uQ96uue915C2CF77cre/ntlYLoDCCVozKwLMsSUXU2pyEBpqPE5Kw85bVFyXt3O+9ypZbbNYw3L6mL6PGjVxGCFDSNVgihUDSNQKlTTrVS+U/wDwpa+Q28dwV+J+JuwNrdO7Ep5pocdurf8AiqTffZuYjSQinyM+OlqX2JtdJ4jd6H7bMtG44rGF195i8n/dR5ZsrWObnPc5r7cSAWjhYwwL6qGp4snyesX+k8+sU+avvQ71cXLRcnbPDb2Ar+pcgyTPgUOhHEcdDXtJlrg6lyOlR/Kf/m1/zAPk/wDzCeh+lu6u94t2dWb6l7Yk3Hs+DqzpvbsFWm3uluyd4YOCHObb69xO6qSLG7gwVJMpjr1eVYdEzSI7q6T3l9lvbXlH2y5i37YeXTDvFsLbRKbi6cjXdQROSjzNGSyOwNUoK1UAgUt7Te8HuFzX7kbFsu974sm0XLXBeIQW6CiW08iAOsQlAV1Uj9SpAoxapruh+8Dus2OiefL754/GP4N7Rp90/IHsGnwVbloaiXauxMJB/Hew95tTMEmXbm16eWOeSlilYJJXVclJjYHIWWoRmUEcck+3XNvuDetZ8tbYZI0I8SZjohirw1yHAJ8lUM58lPQT5s535Y5IslveY90SBWroT4pZKUBEca1ZqEjUaaVqCxAz1rKd7f8ACoHtLJV1dQ/Gv457I2lhlFRT0W4+5sxmt6Z6sRpGEOS/uzs6v2dicFVpAeKdsjl4llAZpJEvGcs+XfujbRFHFJzXzTcTT4JS1VYkH9HxJRKziv4tEZpgAHPWL/MH3qLtmmi5W5XjRMaZLpyxPCuqGIqFPED9dhwJr8PRCct/woN/mc5Grepo+1diYGFgwGOxPT/X01HHeWWQFXzmGzWQJRJBGLzt6EW921M0jQ/dm9pokCvtNzI3q1zMD/xllHz4fyoOgJL95T3KkfUr2CL6LAaf8adj/PphxH8/b+aRjNH3vf2B3BpqlqG/jHS/S8JkiXx3oX/gGw8GBSv4zcrpm9bWkHp0qZ/u2+0MxPh8uSxYp2XVyc5z3yvn+WOHGqOy+8V7o2yaZt0trk6q1kt4gaY7f0liFMemrJ7uFDndI/8ACm75QbXrcdR98dMdUdsYCOWJMhktnvnOst5yUxVIpqgVLVm7NqVFTGQZREmMpUka6a4wQyAPmD7pfKV3HLJy5v15ZXNDpWXRPFXyHCOQA8K62I40PAjfYvvTb/A6JzHy7a3EBYVaBnhcL+I6XMquw4gVjB4VHEbNfwd/mcfFf584qePp/dVXhexcTj4shuXqDfMFPhN/YemIRajIUNLFVVmM3TgqeobQ1bjKipSHVGKlad5EQ4m+4PtNzj7bzKd8shJtjsRHcxEvCx8gTQNG5GdEgUnOnUAT1k/yR7k8qc/2zSbDff44igyQSDRNHWnFakMoJprjLpXGquOrCfcZ9D3rXP8A+FON/wDZC+pLf95d7C/981357yi+6V/08bev+lJN/wBpVn1jb96P/p3+z/8AS4i/7RrvrRa/5F+f9j/vXvob1gX17m49+69jqzr+TP8A9vOPiOf+z8zv/vvt4f73f3Evvt/06XnX/nmT/q9F1LXsV/09flH/AE8//aLP1t/fzG/51Hx++B2RrescDipe8fkLDTxyVfXeBzEGI2/sf7uCKoo5uxd2/a5P+FVs9NOtRDi6Slqq6WLSZvtI5oZmwh9rvYXmb3Fij3a4mG38sk4ndSzy0NCII6rqAIIMjMqA/DrIKjMn3I96eWvb4vt+k33MVB/i8bBRHUVBmkowjqCCFCs5BB0hTq61m+yP+FE38yHemVrK3aO5+rOocbNHLDR4bZHV+BzkVGjIY4Klq7s7+/1bVZCNbOzFkp3luRAqERjLDavuv+1lhDGl7a3l7KKEtLcMmr1FIPBAU8BxYD8ROesYdz+8v7iXjz/QpY2cTaguiIuyg10ktK7qzrjOgKSK6KdvUTYv/Ch/+ZTtPJ0lbuLevWHZ9FB9uKnD7z6p2zi6OtWJWWcy1HXSbEyUMtTq1MY51VWUaVC3U33H7sPtVeRSJa2N5aSGtGiuHYrXhQTeKCB8wSfM1z1Sw+8t7j2jRfVCxukFAdcJUtTiaxPGAzfJdIPBaY62Lv5cH89PpT5p7mwfTHam3Iuh+/c2BSbdx8+YGU667Gyqr/xbNo7gq4qOuw+5K/SzU+IyCM0xtDT1dVOyxnF73T+7zv8AyDaXG/bRdHceW48uwXTPAv8AFKgqGQcDIhx8TIi56yS9tffTl/n24j2e8tjt/MLA6Y2YNHLStRFJRSWoNRRlVuOguFJF73vHbqcuve/de6SW/N+7J6u2fuDsHsbdWB2RsjamPkyu491bnydJh8FhqCNkjNRX5Gtlip4RJNKkcak65ZXWNAzsqlbt23X+731ttm12clxuEzaUjjUs7MfIKMn1PoAScDpNeXlpt9rcX1/cxw2cSFnd2CoijJZmJAAHqT1rVfKv/hTD05sbJ5TavxP6myfdNXRTSUi9lb+razYuwJpYZZFNZgdtw0k+9NyY6WNFCtWHASXYkKyqNeVnJ33T993GGG85y3pLBGFfAhAmmFQMO5IiRvXT4wx88Y182/eb5b2qaSz5X2uTcZVahlZvBh86lCVaR6Gn4EUg1DEAVqH3v/wot/mQbprp6rb2c6e61pZXUwY3aHV1BkoKeNGJCrP2Dkd7VkryLYOzSWJ5UL9Pc2WH3Xfay0jVLmC+unAy0lwVJ/KFYgPlj7a9Q9d/ea9xJ3c29vt0CVwFhdiB6EvK1T6mg+QHQaQ/z8/5pUVZU1MnyDwlTDUBBFjpuluk1o6LSAC1K9P1/BkGMhF2888oF+LezVvu3e0LRog5blVhxYXV1U/bWYrj+io6KY/vF+6KTzTNuls8bUoht4tKU/hKqrmvnqdvlQdD71d/wpL+euzquFewsD0p3Bi7RrVJmNm12z846qkKM1FlNk5rE4qlmlMTMTLjahA0jWUKEVQ5u/3Vfbm+Q/uy6v7Gby0yrKnnxWVWY/k68Mnj0I9r+9BztbSqd12qwuremQqyQuT6hw7qPn+meOKdX8fCL+ff8S/lfmsT152NS13xo7YzEsFHicRvvNUOW683Jkp/GkOM292VDS4emhyc85ZY4MvQ4oTMUjgknmcRjG33A+7jzpyZBNue1su7bMgJZoVKzIor3PASx0gcTG8lMlgoFesguRPfnk7nOaDbrlm23en0gRzMvhuxoNMUworHUaKrrG740ocgXoe8eupv6RPZW8f9HnXO/wDsD+Hfxf8AuNsndW8f4T93/D/4p/dnBV+a/h33/wBrXfZfe/ZeLzeGbx6tWh7aSv2qy/ee57dtvi6PqJ449VK6fEcLqpUVpWtKivCo6Yupvpra4uNOrw0ZqVpXSCaVzStOND1qlf8AQVL/AOAI/wDsz/8A+rz7zJ/4Dz/zov8A2Yf9vvWIf/BY/wDhg/8AZ9/259e/6Cpebf7Il/7M/wD/AKvPv3/Ad/8AnRP+zD/t969/wWP/AIYP/Z9/259e/wCgqX/wBH/2Z/8A/V49+/4Dv/zov/Zh/wBvvXv+Cw/8MH/s+/7c+tkr5c/MHo74TdSZHuHvXcrYfCRTnGbdwONijr92b43I9NNVUm2No4dpqf8AiGUqIqd3d5JIaWliVpaiWKJS4xV5K5H5h5/3qLY+XbTxLgjU7tiOJKgGSRqHSoJoAAWY0Cgk06ye5s5u2LkrZ5t75gvBFaKdKgZeRyCRHGvFnNCacAAWYqqkjT7+Qv8AwpO+Y2/dwVkXx/2r130LsqCrl/hJrcJT9l79raQPEI2z+Z3PG201aVISwho8NCYPMyGefSkgze5Z+6pyPt1rGeZb263HcCBq0uYIQfPQqfqefFpTWgOlcjrDzmH70HNV3dyDlvarW024E6TKDNMwrhmOpY1qKVQK2k1HiNg9GF/la/ze/np272F8osp3VvFPkbt/pH4Z9r9+YLqcbb6m6mbN7j6/3v1XG4p95bG6qjzNNVJtXN5SKGGWKsgmllUNCZBHIga94PZL242Pa+UIthsf3Vc7hvtvZvc67m50RzRXHGKW40keIkZJBUgA91KgnntD7ve4O/7tzR++r07lDZ7LcXUduI7eAvLFJAFUSRQBgSrOoqGFWqVJAotf+gqX/wAAR4/8Wf8A/wBXj2g/4Dv/AM6L/wBmH/b70p/4LH/wwf8As+/7c+u/+gqT/wAAS/8AZn//ANXm3vX/AAHn/nRf+zD/ALfevf8ABY/+GD/2ff8Abn11/wBBUv8A4Al/7M//APq8+9/8B3/50X/sw/7fevf8Fh/4YP8A2ff9ufW0n0L2tQ97dH9O92YygTE0PbvV+w+yqbDpkP4qMMm99r4vchwz5I0WMaulxDZI0zytTUzO8RLRRm6LiBzHs0nLvMG+bBNJrlsruaAtTTq8KRk1aatQNp1AamwcE8essNl3SHe9m2nebcUt7u2imUeiyorgZAOA1MgH1A4dOHcnY9F071D2r27k6MZDG9Wdb757HyGPaujxi11FsfbGU3NV0bZKWGpix4qYMWyGdo5Fi1airAWLWx7XJvm9bPssL6Zby6igU01UMsixg6QQWoWrSorwr09uV9Dte3bhudwwFvbwPKxJCgLGpdiWOAKA1JwOJ61XP+gqT/wBH/2Z/wD/AFePeYn/AAHn/nRf+zD/ALfesSf+Cx/8MH/s+/7c+vf9BUv/AIAl/wCzP/8A6vHv3/Aef+dF/wCzD/t969/wWP8A4YP/AGff9ufXv+gqX/wBL/2Z/wD/AFePfv8AgO//ADov/Zh/2+9e/wCCw/8ADB/7Pv8Atz62xNk5jN7i2ZtHcG5tuPs7ced2xgMxuDaMle2Uk2tm8niqStyu3Hyb0GKfIvg6+eSmM5paYzGLWYo76BhlfwQWt9e21rdePaxyuqSU0+IqsQr6atp1gBqampWlTx6y9t3kkggkmi0TMgLLWukkAla0FaHFaCvoOlP7SdPde9+691737r3Xvfuvde9+691737r3Xvfuvde9+691737r3Xvfuvde9+691//S3+Pfuvde9+691737r3Xvfuvde9+691737r3Xvfuvde9+691737r3Xvfuvde9+6918zz+bL1Mel/5jHyy2fFQrj6DI9q5LsTE08MaRUaYvtmioOz6SPHpEq06UVKN2mBY47JAYjFYGMqOsHsvvX7+9ruTL5pdcqWYgYnjqtyYDq86nwwanJrq86nmT70bQuy+5nNltHCyQy3AnWtaH6hFmYqTxXxHcYwCCv4SOq7f98P9iD7k/qL+vf7G3/I/+Ne/de/Lr6a/8q3ejb9/l0fDjOvIkjUfRWzNnF4yhB/0dUj9fAMY7gyqNsWe/q1g6vVf3yZ94bEbd7oc9W4FA24yyf8AOY+N+z9THy4Y66me2Nx9V7d8ky1rTa7dfzSJUP59ufn1V9/wpr34mD+FvUmwoZXjrt+/IbC18yB2WOfA7N2Lvepr43VZU1suazOMdQwdBpJsGCkS590zbfqefd53JhVLbbHA+TyyxAf8YWQeR/KvUW/ec3CS19v7KzjI/wAa3GJW4/AkcsmM/wAapxqKVxWhGjT/AL7/AG4/3sn30K6wF69/vv6fj/b+/de66v8A77/iR/W3vfW6dfRJ/kKb7G9f5YfRFHIdVbsLL9obErn1M2o0PZG5s7jBpaNfH4cDuGjjsGcHRe4voXmD943bv3f7t8xuP7O5SCYf7aCNW/a6MfLj+Z6UexO4Sbh7WcrvKQZIlli/KOeRU/YgUH5/s6Tv/Cgre0m0/wCWT2riIpjDJ2JvnqXZIZCqyMkO+sXvieFHNRA6ian2W6PoWUtGWUpoZnRV92mwW992tmmZai2t7mX8/BaIHgeBlqOFDQ1qACl+8BdNbe1fMSo5VpXt0waGhuIiw4jBVSCM1BIIoT189n/Dn/iv+8++mfXODr3++4P5P+x9+691eJ/wnp6lfsn+ZDszc8tEKvG9K9c9j9n1rSlPt4aioxEPW2HdhJYS1MOX7ChnhRbyB4PIBpjYjHz7ze9Davay+tFk0y391BAPUgMZ2+waYSCeFDTiR1P/AN23Z13H3HjvnjYpYWc0oP4Q7aYFBPCpWVyB/RqPhPW+V292vsfovq/fncPZWYTA7E642xld2bnybJ5ZYcZiaZ6h4KKmBWSuyddIFp6SmT9ypqZY4kBd1B5z7Js24cw7vt2x7VB4m43UyxxrwqzGlSfJRxZjhVBJwOs+N03Oy2bbb/dtxm8OwtomkkahNEQFmNBUk0GAASTgAk9fNj/mC/P3t3+YB3Vk+xN911bh9h4esr6Pqfq2Cuml2/1/tqYwQIscJkMFZujNQUUM2WyFtVVUjSgjp44IIuqntn7a7J7a7DDtm3xq+5SKDcXBHfM+Tx4iNSSI0/CuTVizHmj7l+5O7e4m9SXdw7R7LE5+ngriNeGpgKgyuBV2qaVKqdI6Ib/xJ/3n/inuR+o266/41+fp9SL+99e6755+n++/5F7917068P6X/wBYW+nvXXuvcf4/0/w+v09769nrdQ/kB/zRd1d3QS/Cz5A7kn3B2Bs/bLZbo/e2WlefNbv2dt+D/c5sXcFfNI02U3BtDGiOqx9S4eeqxUVQs7aqNXmwJ+8n7Q2fL7rz5y1aiLbJ5dN3EuEilc9kqKPhSVqq6jCyFSoo9Fzp+777qXvM0M3J/MVz4m72sQaCVql5oV7WWQ8GkiqtGJ1SIasCyM7bQvvEXrJ3r5VHyw/7Kl+Sv/if+4+b/wDfxNx/4f0PvsXyZ/yqHKn/AErbX/qwnXKPnr/ld+cf+lrd/wDaRJ0AN7/8R/vh7EnQVp10f99/xr8c+99e6s1+bHzcz/cfQ3w2+KW1svVU/U/x16A6yTcdBS1Ui0O7e38ztSjyWZyuQiVIFnTZeKyMWIpI5RJ9tVrXujaagBYk5A9v7bY+Y+euc7yAHed03K48MkZjtkkKqq8aeKymRiKal8MEduZk9xefZ925c5G5MsLgjarDarQzAHElw0CNRvUQqQoHk5eoqopWX/vh/j/sDx7lrqG+rOf5M/8A285+I3/h+Z3/AN99u/3Evvt/06Xnb/nmT/q9F1LfsV/09blL/Tz/APaNP0bv/hSF/wBvFKf/AMQB1l/7t968/wBPz7BP3WP+nXt/0sp/+OxdDH7z3/Tw7D/pVQ/9Xrjqgv6/8V/P1495IdY59e/P+N/99f37r3+Drbr/AOErf1+d3/lsH/zw/vCj74f/AILr/qP/AO1LrMP7p3/O/f8AUD/2udbcNbW0eNo6vI5GrpqDH0FNPW11dWzxUtHRUdLE89TV1dTO8cNPTU8MbPJI7BUUEkgD3hVHG8rpFEhaRiAABUknAAAySTgAceswmYKCzEBQKkny6+ar/NL+du5fnl8pN3b6TK1p6e2XkMps3ovbUvkp6PGbGoawxLuSag1MsW499y0wyVe7FpUEkVLraGlhC9WPZ/27tfbnlCy28wr+/LhVlu34lpSK+GD/AAQg6EHDDPSrnrmh7v8AuBPz9zZdTxS12K0ZorVRw0A0aU/0piA1fJNC/hr1W7/j/vv9t/sfcq9RT17/AFrf74c/UH3rr329e/3n6e/de6FztLunevcGH6axO9K6TJt0l1JSdMbVr6mV562TZuK37v8A31hKKrmkGthhD2BNj6ZbkR0NJBGPSgAJdn2Cw2OffprCMINwvTdSKMDxWhhicj/TeCHb1ZmPn0fb3zDe79DsEd82p9vsFtVYmpaNJppI64FNCyiMDPagJNT0Ef5P+v8A0/p/t/Z30Q9e/wB9e3++tx7117rZ/wD+EvH/AGUZ8mf/ABCe3/8A3uqH3iN97v8A5VjlL/nvk/6tHrLX7qX/ACUuc/8Amhb/APHpet1b3gT1mj1737r3Xvfuvde9+690Xj5XfJPYnxE+PvZvyF7FZ5dvddbfkyMOIp50p8hujcNbPDi9rbSxcrxzrFkdzbhraajjlZGjpxKZpAIo3IE/JvKu487cy7TyztYpdXUuksRVY0ALSSN/RjQMxFammkZI6IeaOYtv5T2DdOYtzalnaxFyBQM7cEjWpA1yOVRakDUwqadfNH+WXyx7k+Z/c24u7e6twSZbP5iRqTC4WleaLbeyNsQzTS4rZ+0sa8ki43B4tZmty01TO8lRUPLUSyyP1c5L5L2LkPYbXYNhtglumXc/HLJQBpJG82an2KKKoCgAcxududd6583yfet5myaiKMHshjrhEH/Hm4s1SfkWn/kf+2/3u/sWdBDr30/3r/Yc249+69x69x+P99/Xn37r3Xv99zf/AA+v+Pv3XuuUcjxOksTtHJGySRyIxSSORCHR0dSGVlIBBFiCOPeiAQVYVB8urIzRuroxVwaggkEEcCD5EHget9L+QZ/ML3H8sujtxdGdvZ2XO9zfHqjwcNHuPJ1b1Ob391ZkRLj8FmspNNeoyOd2pXUf8OyNW7PJURzUU0zPPNK7c5PvIe2VryXzDbcwbJbiPYtzZyUUUSG4XudFAwEkB1otAAQ6rRVA66FewfuLcc6ctzbXu0pffdt0IzkktLCwIjkYni40skhqxJUOxq9OtgH3jZ1PXXyee7rf6aO3f/Eob/8Ap/4deW4v77L8u1/q/sf/ADxw/wDVteuTnOH/ACt3NP8A0sbn/q8/QYfX/ffTm1/Zx0HOvf776/0/p7317qz7+YD83818guuvhx8dtsZmrTp/4zfFT46bWnxcMrxUG4u4Y+l9nQ773FXQAqKibbM0pwNIJVY07UlXJEQtW94i9tPb+35a3Tnrmi7gH773beb2QMeKW31UvhID5eJTxmp8WpAcoOpd9yeep992jkblO0lP7o2zZ7EOBwe5a1jLsaEgiJWEaggFX8XiCOqweef99/j7lzqIsdW7fyIf+3rPxX/1u8P/AIHDt/3Cn3iv+nN84/8AUJ/2nW3Uw+wX/T2uU/8AqK/7Q7jreJ/mBfNDZvwO+M+8+99zwU+XzlOYtsdZ7OnmmpzvfsjM09XJt/ANPAjyU2NghoqivyEws0WOopzHqm8cb8+PbXkO/wDcXmyw5dtGKW5/UnlAB8KBSNb0PFjUIg83Za4qRnnz7zlYch8s3/MN9RmQaYoyaGaZgfDjBoSK0JYgHSis1Dp6+a73t3v2r8le0919zdz7uyO9OwN417VmVy1ewENPAp0UOGw1BHpo8Lt/D0wWCioadEp6aBAiKB76r8ucubNyns9nsOw2SQbbAtFUcSfNmbizscs7VLHj1zK5l5l3jm7eLvfN9uzNfSn7FRRXTHGv4UWtFUfMklixIRW/2H++/wCJ9nfRB176/wCx/wBY/wC+t7317h10P99/vF/oP8ffuvdd/wDFPx/vre9de6WnXXYu+OpN87X7K633Nltnb62XmaLP7Z3LhKl6XI4rJ0EomgmikW6SwuV0SwyB4Z4maORWjZlKDdNr2/etvvNq3W0Sfbp4ykkbiqsp4g/PzBFCDQgggHox2ndtx2PcbPd9ovHg3CBwyOpoQR/IgjDKQVZSVYFSQfpM/wAsr5xYf58/Fjanb5hosX2HhamTY3cG26JlSDD9g4Wko5q6sx9MZpp4MBuegrIMlQhyxjiqTAXd4JG98q/dn2+n9t+cL3Y6s+2SDxbaQ8WhYkAE0ALxkFHpxK6qAMOunPtvzvbc/wDKljv0ShLvMc8YI/TmQDWBkkK1Q6VzoZa0NR1Wv/wpx/7IL6k/8W72F/75rvz/AIn3K33Sv+njb1/0pJv+0qz6in70f/Tv9n/6XEX/AGjXfWi1/rf8a/r+P6e+hvWBf29dfXnj/D/ff149+690Onxs763X8Ye6dnd67Ego5t6bAj3RVbTfIRx1FFQbizWz9wbaw+ZqaOeGeCviwVfmo6000imOp8HichXLAPc18uWfN2w3/Lu4uwsLkxiTTglFlSRlBBBBcKV1DK11DIp0JeUOZrnk/mGy5jsoVkvLdZdAb4dckMkSs3qEZwxXGoLpqtagJNw7hzm7c/m907ny+Qz+5NyZbIZ7cGcy1VNX5TM5nL1c1fk8pkq2oaSerrq+tneWWR2LPI5Ym59nVrbW9lbW9naQrHaxIqIiiiqqgBVUDAAAAAHAdEV5d3O4Xdzf3szSXk0jO7t8TO5LMxPqSST0znn/AIn/AH31A9qOk469+P8AWv8A77/H37r3n1Io6yrx9ZS1+Pqqmhr6GpgrKKto55aaro6umkSemqqWpgeOanqaaaNXR0KujAEEED3SSNJY3ilQNEwIIIBBBFCCDggjBB49OwzTW8sVxBKyTowZWUlWVlNQykZBByCDUHI6+lf/ACoPlvkvmf8ACHqjtfdNWtZ2PhI8h1n2nUqpU1u+djNBRT5ya1ovvN27eqMdmahY1WKKfIPGihUA98pPeXkuLkP3A3rZbNNO1yET249IpakJ9kbh4hXJCAk1PXUD2t5tk515H2TfLkj68oY5qU/tYiUZqDhroJAPIOB1YtVVVLQ0tTXV1TT0dFR081VWVlVNHT0tLS08bTVFTU1EzJFBTwRIWd2IVVBJIA9xeiPI6RxoWkYgAAVJJwAAMkk8B1IBIUFmNFHXzxP5wP8AM63d86u6cvsnZGersd8XOsc/W43rvblFVPFQ78yeNlmoKjtTcMcSwnI1Was5xMM4ZcbjnUIqzzVTy9OPY/2ksvbzYYNx3C3V+b7uMNM5GYVYAi3Svwhf9EI+N61qqqBzw96/da7533m42Xa7grypayFUCti4dSQZ2IwyEj9EVIC0fDNRabf9f+n+8f0+vuduoJ66/H+tb/ff776+/de67/x/1vx/xN/oT7117r3++/4n37r3Xv8Aiv8Avf8AS/vfXut2D/hPx/My3D3hgK/4Z97bmrM/2T19gWznTO7szUtVZXd3XWKWKDLbNzGSqZ2qsln9jLLFLQyN5JajDs6uR9hrlwE+8t7T2vL11Fz1y7aLHtN1Jouo1FFjnapWVVAoqS5DAUCyUI/tKDO37vfuhc8z2U3KO/3TS73aR64ZGqWltxRSHYk6pIiQNRoXRlJ1Mrsdgr5K/wDZOff3/iFO1P8A3hc97xo5V/5Wflz/AJ77f/q6nWRe5/8AJN3D/mhJ/wAcPXylb/8AEfn/AGH599keuQ/Xvz/vvx/xr3vr3Xr/AO+/5H+PeuvdWifzc/m7nPmx8v8AfebpMtNP1B1blsx1x0zh0nLY6PbeDrjQ5Td8caSNA+Q3/l6J8i81hIKNqWnYkU6n3EPsn7f2/IPJG3QPCBvd4iz3TeetxVY+FaQqQlOGrWw+LqYPeznq55050v40kP7l2+R4LdfI6TpllwSCZXWoOP0xGCAQa1df43N7f8b9y91D/WxN/wAJnqCiyvzl7oxeSpYK7HZP4c9jUGQoqqNZqasoqzt7oamqqWoiYFJYKiCRkdSLMpIPvGH72EkkPt7sM0TlZU32AgjBBFteEEfMHrJH7ryq3P28owqp2aYEeoNzaV6pW+U/S9Z8dfkj3l0ZWBz/AKLe0d57OoJ313r8Hic3WQ7dyymVnl8WYwH21Umsl9Ew1eq/ueuTt+j5o5V5e5hQ/wC5lnFK3ydkGtceavqU0xUYx1C3O2wnljm7mLYTHojtruRUFa/pFtURrUnuiKHJrnuzXoA/+I/4rf8Ar7EnQX69/vv+Nnk/Ue/de6+jz/JF3/H2D/LG+MVWat6mv2thd47AyccpqGkopdmdhbrwuLpDJPcOn93IKGSPxs0aRyKg0lSi8tPf/bW2z3a5tTQBHNJHMvDIlhjdjj+mWBrkkE5rU9NfZfc13X2w5RnAIMduYSD/AMId4f5hAR8iOHDpV/zjd9N15/LO+XOcjqjSy5Trqi2KjK8iPMvZe79tdd1FKviV3cVNJuiRHFtPjLaiE1EI/Y3bv3n7sclW5TUEujN9ngRvNXPoYwR86UzTpX7u7hHtntpzncyvpVrJ4vPjORAowDxaQD0FakgVPXzWvp/vuf8AC3199WOuX/Xf5/PvXXujp/y6Okl+RPzk+MHUlRRNksRuHtrbeV3RQpGJPutlbLlk3zveFrqypHLtLbVapZgQoNyDaxAXujv/APVj285u3pXCzR2TrGT5Sy/oxf8AVSRcef8APqQParZRzB7icpbYf7M3iyNitUgBndSP6Sxla+Va0PA/UC98jeuo3Xvfuvde9+691737r3Xvfuvde9+691737r3Xvfuvde9+691737r3Xvfuvde9+691/9Pf49+691737r3Xvfuvde9+691737r3Xvfuvde9+691737r3Xvfuvde9+691737r3WjN/wpk6qj2p8y+re0qOB4qPtnpDG0uQlZPTU7o693LmsPkJUlGkER7ZyuGjKEEoU1arOFXoT907eDeci7xs7ka7LcGI+Uc0asBT/TrKa+daUxnBn70u0/T818v7yG7LqxMdKfigkJJr51WZBSmNNamuNcP8f6/vKbrF/z69/vv9h9f+I9+6919Cv/AIT9b4fd/wDLI6lxEsyzzdc707Z2O7lneYI+/cxvelhqHkqqgs1NRb0ijjAWFUp0jQJZdb8yvvK7etl7tb3Mq0W6gtpflXwViJGBxMRJ41Yk1zQdIPYC7e79q+XRJIWeJriOpJJoLiQqMk4VWUKMUUAAUA6qe/4VK79FRur4f9YQgocRt/tvfuSOu4qBuPJbI29hfQYF8X2f91q/kSt5PPyq6FLTN90DbtNpzvu7cXktoV+WgSu3n5+InlimCamkSfetv5AvJe1q36JNzKw9WHgoh4VwGk4HNcjA61Nfxcc/737zP6w669z9P99/X88H37r2OPXv9h/j+P8Aiffuvfn1u9/8Jh9+rlviT3t1xIyvVbI7/fcyHUmuPGb92DtSkpYPGqhhGuS2RWyB2JLNKw+ige+fv3ttt8DnXl7dAO2420Ifm0M0hJ/3mVRT5D16zz+69fPcci7rZSPUW+5PpGMI8ULU/wB71mprxpwA66/4U9b0ON+JHQ2wI5PHJu/5CRbklCtMrzUWyevN5UUsDhf2Xp/vd500jK/PkiQr9D7990iwEvO3MW5MKiDbCg4YMs0Rr61pEwx5E16r96K7eHkXaLVJCBLuiagCRqVIZzQ+o1FWofMA+XWkLf6/7H+v+PH4/HvoH1gd6de/33/Gz/re9de627v+Et/VcXi+Wfd1XBKZ/J1v1Xt+pAAhWILuDdu8IGZkLSSO/wDA2UKyhAp1BtSlcJvvfbyxbkvl9CNNJ7h/WvZHH+X9r9uKUoa5n/dU2kpYc3b6zVEk0MCinDw1aRzXzr4qY8tPnXAs/wDCm35MVu0+nOlvitgK0wzdt7gr+yuwI4Swlk2h17LS0u1cRV3lEb4/ObwybVtvGzefAxnUgushL90zlOO933fucLmOq2UQghr/AL9mqZGGOKxLo48Jjg8Qbfeg5mksOW9n5XgchtwnMkmBQxW+khSTkapXjcUH+hmpAw2lx9D/AL7/AFz/AK/19559YNeXXrD/AH3/ACP+vv3XurTf5TH8uxP5ifyEy2y907hzO0eoutdtx7y7Oz23ooP7w1lNWZCPFbf2jtysrqDJYrGZ3cVWZpVqKqCaOGjoal1jkkVEaHvej3QPthyzBfWdqk+93cpigR66AQup5HAKsyIKDSpBLOoJAqepf9m/bSP3I3+6hv7h4tks41eYpTWxckRxqSCF1aWYtQ0VCAKkMLvP5hH/AAnr6D62+NPYfcXxTz3Z1H2B1FtTK75yezt5bgxe68Lvna22aObLbpgpGXC4nKYrdNJhKaeqpDDLNBVSQfail8k6Sx4/+2f3meZN05r2zY+cre0bbL2ZYlljRo2hkkOmMnuZWjLkK1QCoOvXRSDPfuJ93bli35a3HdOUEuYd1tIXkEZdpVnCDUy0ariQqD4ehgC3aVNQRp7f8j/w/H9fecXWEvXV/wDef+Kn37r3Q1fHHurcXxz756j7z2rPUQZrq7fu3N3xJTFQ+QocXkIXzWFkV3jSWk3BhWqKGdCyh4Kh1JAN/Yf5q2C25p5c3vl68UGC8tnjz5MwOhvkUfS4OaEA56EfKO/zcq8z7HzDAzBrW5R20gEtHWkqDVjvjLpkj4uI4j6q+CzeJ3NhMNuTA10OTwe4MVj83hslT6/t8hictSQ1+OroPIqP4aujqEkW4B0sLge+OtxbzWlxPa3EZS4idkZTxVlJDA/MEEddYI3SVEljasbAEH1ByD18r35Yf9lTfJX/AMT/ANyf+/E3H+f8B77C8mf8qfyp/wBK21/6sJ1ym56/5XfnGn/R1u/+0iToAPr/AL7/AB/1v8PYk6CvXf5tf3vr3Xr34/P++/p9Peuvde/P/Ef778W9+691Zz/Jn/7ecfEf/wAPzO/6/wDzL/eH+39xL77f9Ol51/55k/6vRdS17Ff9PX5R/wBPP/2jT9G7/wCFIX/bxSn/APEA9Zf+7fevsE/dY/6de3/Syn/47F0MfvPf9PEsf+lVD/1euOqCh/xX/YfT+nvJHrHTrsfT8/8AFf8AfD3rr3W3X/wlb/7nu/8ALYP/AJ4f3hR98P8A8F1/1H/9qXWYf3Tv+d+/6gf+1zq5r+dJ3tVdBfy5PkJm8TXTY/c3YOGxvTe25oCUmM/ZuSg2/uMwzqQ9LUU+w5MvPFInrWWJdJU2ZYH9huXU5k90uWbeeMNaW0jXLg5FIFLpUeYMvhgjhQmteBnX3j36Xlz235nvrdiLqSEQIQSpDTsISwYZBRXZwRQ1XBByPm8/7639P9b31Q65j9d/7f8A31/949+691KoqGtylbR43HUdVkMjkKqnoaCgoaearra6tq5UgpaSjpadJJ6mqqp5AkcaKXd2AAJI90kkjhjeWVwsSgksSAAAKkknAAGSTgDpyGGa4mit7eJpLiRgqqoLMzMaBVAyWJIAABJOB1eRiv8AhO5/MayvV8XYrYXqLF5ufHLkoeoMt2JU0vaDI9KtXFSSrHtufr2jyMgfx+CfcEUkc11kCEH3j1N9572uh3dtrE989uH0/UrCDb8aVH6gmK+dRCQRwr1P0P3afceTblvS23pOU1eA0z+KDSug0iMOry/tdNfxUz1SLuHb+c2ln83tXc+JyGA3JtvLZHA5/BZaklocphsziauWgyeKyVFOqT0ldQVtO8UsbqGR1IIuPeQFrc297bW95aTLJaSoro6mqsrAFWU8CGBBB8weoFvLO52+7urG9gaO8hkZHRsFXQlWU/MEEHpn/wB9b+n4Ht/pP17/AHv6/T/fce/de62f/wDhLxf/AGYz5M/+IT29/wC91Q+8Rvvd/wDKscpf898n/Vo9Za/dS/5KXOf/ADQt/wDj8vW6t7wJ6zR697917r3v3Xuve/de61Vv+FQ3c+Rw/WHxi6BxtdJFQ753hvbtDdVJHDInlj69xeH27tRJqwoqy009VvvJSGBGYeWkjkkUFYScxPui7DFPvHNvMksYMlvBFbxmvAzMzyUHkQIUFfRiAct1it96bfJLXYOW+X4ncC7uXlemAVgVQFb1BeYMBkVQE0IXrTT/AN9/vf09519YRdev9P8Aff09+6969ba/8lf+TX8dO+fjli/lR8rNp5PsZ+x81uWm6y2BPuLO7b2xjNo7Zy1dtWfcuYi2vk8NnMnmsxuPF14ginqVpI6KCGZYpDMrrhZ79++nNHLvNM3J3Jt6lqtrGhnmCI8jSSKJPDUyKyqqIyVKjUWLKSNNOsyvZD2Y5Y3bli05s5r283V1dM5hicssccSM0YYopXxDIQXBeq6NBRQaswk/zf8A+Sz8VusPipvr5IfFrZNV1PvDp6nxef3PtWh3PuncO1t6bOmy1Bh845o93ZnPVGEzuBpcgtdFNSTQwTQ0s0ckLyypKhV7Ie/POO7c47dytzfuAvbG+LJHIY40kil0lkzGqa0cjQQwJBYEMAKE194fZLlK25T3bmTlfbBZ7pZp4rKjv4ckSU8QFGLKrKlXBQLqZaNXVUab/wDh/vv97950dYQdev8A4/8AE/4fn+vv3Xurp/8AhP8AdlVmwf5mfUuEiyDUGL7Y2f2j1vnbziGnrKb+5GV35iKKoUkCb7ndWxceIk+pn8dvcC/eU2lNy9p95uDEGlsp7edcVIPirCxHpSOZ6n+GvU7fdy3Q7d7nWNrnTe2s8JzgUTxxX1zAAPmR19C73zK66IdfJ57u/wCZ0du/0/0n7+/3jdeW/wB499l+Xv8AkgbH/wA8cP8A1bXrk5zh/wArdzT/ANLG5/6vP0F/+A/2H9Tf/e/Zx0HPn13x/wAR/sfe+vddf1/J/wBj/vP49+696dd/n/jf++596691br/Ig/7es/Ff6/8ANcP6f944dwf7H3Cn3iv+nN84/wDUJ/2nW3UxewX/AE9rlP8A6iv+0O46OP8A8KT/AJL1nYvy02d8ccVkXbanx72RQV+cx8U14ZOy+zaWk3HkJ6iOJjHK1BsYYRIPIC8L1FSBYSNcC/dU5TTa+TL/AJpmi/xzc7gqjEZ8CAlAAT/FL4pNMHSvp0PfvP8AND33M218rQTf4rYwCSQBsePNkB14VSIIVJyBK1KA51w/95/33/G/eU3WMHXv94/p/vX+t7117q/3+TV/J+2189cVvLu7vnO7s290dtDcB2Zt7CbOqaLE5/sHeNNRUWUzXkzmQocmMXtfb1FkaWOYwUxnrKmpMcU8BppdWNnvr733ftzNY8v8uW8MvMM8Xiu8oLJDGSVXsBXVI5ViNRoqrUq2sUyP9kvZiy55trnmTmV5RsUchjiiQlGndQC7F6VESV09ncz6hqXwyHM1/Nk/kVdUfGH4+Zv5L/FncG/JMX1zLin7N693xl8fuVX2xlcnRYRd1bVy8GLxOSpqjC5GvhevpKj7tJaSR5o3g+3aOYJezH3h965t5mt+U+cLe28W61eBNEpj/UVS3hyLqZSGAIRhpIaikNqBUWe7vsJsWw8uXnM/KHjxm0UNNA7+IrR1o0iM3erIDqYFmUop0gEd2rR/xH++H+295gdYide/1/63/wBb/H37r3Wy1/wmV7zrtp/KXt/oSsrKgbe7f6r/AL2Y+j8nkphvbrDL08lG6QvxTPVbS3PljLIhBkNLCrhgqGPFH72fL0d7yhsfMiIv1VjeeGxpnwrhTXPnSSOOgPDUxFM1yo+61v0tvzDzBy27Mba5tROoqdKyQuENF4VdJe5hQ0jUEHGm0v8A4U4/9kF9Sf8Ai3ewv/fNd+e4g+6V/wBPG3r/AKUk3/aVZ9SZ96P/AKd/s/8A0uIv+0a760Wf98f9h76HdYF9d3F/99+f+Re9de8updBQ12Vr6LF42jqchkclV01Bj6GjhkqauurayZKekpKSniVpaipqZ5FSNFBZmYAAk+6SyRwxyTSyKsSKWYk0AAFSSeAAGSfLp2CCa5mht7eJnuJGCqqglmZjRVAGSSSAAMk46vUwv/CdD+Y1l+uY99S0PSuFz01ClbF1PmuyaqDsVjJTxTpRST0W1q7rilrmMmgpPuGMRyIwdl4Jx3n+9F7XQbodvEm4SW4an1CQAwcSKgGQTkedRCag46n+D7s/uNNYpdvLtscxQN4LTP4oJFdJKwtFqHA0lK1/FTPVIO7tpbm2Durcmx964LJ7Y3ftDOZTbO6Nu5mlkoctgs/hK6fHZbE5KjlAkpq3H11O8UiEXV1I95A2V7ablZ2m47fcJNYzxrJG6mqujgMrKfMEEEdQPuG33u1X13tu4W7Q38EjJIjcVdTRgfLBHEEgjIJHSeP5P1/4j/intV0j69/vvp/vf+t7917rdR/4S753J1Hx4+Tm2pah3w+J7n2znaClLymODJbi2PT4/LVCRmQwI9TS7XolZlRXYQgMWCqFwJ+93bxLzRyldBB472DoT6qkpKj1wZG+WccT1nT91mRjybzBET2LuZI+1oIQf+OjqwX+eX8kqz44/wAvTtI4HIPjd4d11uL6K21VU9VHT1dPBvaHIVW9KiBSDOxPXuFy0CvFpeGaojcMpAvGn3e+VY+afc3Zxcxa7GwVruQEVB8IgRA+X9s0ZocEAinUie9vM78r+3e93FvNovroC2iIbS2qaocqRnUsQkcEZBWtcdfOpH++/H+P+HvqD1zS69/t/wAfT8f4Wv8A19+691Y//Kt+DUHz9+WWA6e3BlMrguttubey3ZHauXwghXMps3b9XjMcuHw1RVRy0lJlty7hzdDQJO6SGlhnlqVimMHjaK/eL3Cb225LuN7tYkk3aWVYLdX+HxXDNrYDJWNEd6CmohVJGqolP2f5Bh9wubotsvmddnt4jNOVwWRSqrGGp2mRmArx0ByuRjce7D/kJ/y1t49c5TZW2elq3rTcM2KNJguyds797DyW6sFlYqV4KTMS0+592ZnBZ60ra6imrKWSKcXt430SJgztf3jfdWw3WLcLvfxd2werwSRQiN1rUqNEasmMBkYFfmKg5qbj7E+2V/tbbbFy4lu+iiTRPIJUOkqG1MzayK1IlDqxoWBIHWgz3t0/ub4/9z9p9IbxML7m6q33ufYuXqqZJEo8hUbcytTjVy1AJP3DjsxBClVTFuTBMhP199IeXN8tOZth2fmCxqLS8to5lB4qHUNpP9JSSrfMHrnpzNsN1yvzBu/L96a3FpO0daU1gHscCpoHTS4FSQGAOego/wB9/t/9h7OeiPoyPw975ynxh+UHRnfOKqZqf/Rt2NtzN5lIJZYmyG0pKxcbvXCu0F5PBndo11bRyABvROeD9CFeeeXIubeUOYeXJkB+qtXROGJANUTZxVJAjD7OhdyFzE3KnOPLu/iTTFb3S+IaE/ov2TYGTWJnA45oaHh19NP5G1FPV/GvvirpJ4aqlquju0KimqaeVJqeop5thZySGeCaNmjlhljYMrKSrKQQbe+TXLCtHzTy8jqQ43CAEHBBEyVBB4EddStyIO2bgQagwP8A8cPXymvyP9YD32Q65D+XXv8AY/7C/wDxW4PvXXvy67/x/wB4/wCN+/de+XXh/sP6f1BP1976917/AGH9f99/r+9de62MP+Ex3/Zenbf/AIqJv3/38vQfvF772n/Tudl/6XcP/aLedZJfdc/6eBvH/Snl/wC0m06ZP+FI/RP+jn5w7f7goKUx4f5B9W4LMVtT4RDHLvXrrRsTPUyMpZZjDtWj2/M7+ltdSQRwGZ/7q3MX709vrrY5HrPtl46gVrSKf9VD8v1DMKfLj5C33ndgG386bbvsaKIdwtAGI4mW3IRif+bTQgGtcU8hXXq/oP8Aiv095NdY19dfn+n/ABP/ABv3vr3W8x/wmV7ATP8Awt7Z6+mdmr+vfkFma6FbSeOPAb12Ts2sx6gvI6+U5vDZRmChFCsvGoszc9PvZbZ9Nz7s25r/AGd1tiA/6eKWUH8tDR+ua+VAM+/uybk957f3llJT/FNxlRaV+B0jlzk51u/CgpTFakrb/hSZvpNsfy/cFtVKnRV9k9/7A2+aRWXyT43B4Hem9KuoZDLGxpaWv25RqzAPaSWMEDVqUv8Aurbc137lz3mn9O022Z6+jO8UQHDiQ7emAfsK37ye5JY+2stowJa8vYIhSn4S05JyMfo0xXJGKZGhl/xXnn/jf1Pvo31z369/vv8AkXvXXutlf/hMr0i27vlV3D3lXUEs+K6b6oTbuKrGQiCk3l2lmEpaOVJCtnnXaW18zEyg3C1Nza4vij97PmAWXJ+xcvRyATX154jDzMVutTj08SSM1/o48+sp/us7GbjmHmLmF1bw7W1WFcdped9RofVVipQcA4rxHW7975/dZv8AXvfuvde9+691737r3Xvfuvde9+691737r3Xvfuvde9+691737r3Xvfuvde9+691//9Tf49+691737r3Xvfuvde9+691737r3Xvfuvde9+691737r3Xvfuvde9+691737r3Ws3/wp36pG4vi50L3DT0wnrOr+5q/aVTKsZaSjwHae1KuorqlpALJTNnevMXCwv6pJY/6cZYfdJ3n6XnDmLY2eiXlgJAPIvbyAAfbomkI+QPWNH3odoN5yXtO7xwBpbO+AZsVSKZGVsnNGkWEEDidJ8saRp/2P+8/7f30A6wQ69/vv8bce9de63gP+ExG9jlPiH3psGTU8uz/kLU7hhkYvZKDevXuzKWGlQGNYwkdfs+ql4ZmLTG4A035+fe228Q878vbkvCfbAh+2KaU1/wB5kUfYB8+s8/uvXkk/Im62kjkiDc30/JXhhag/22tvtbqn/wD4Ujb9O6/5hGO2tHLGYOsOhevNrPBGQTHkM1lt379nlmAllIqZqHd1KpuI/wBqNPT/AG3m/wC6ttos/bSa8IOu73KaSv8ARRY4QB8gY29ck58hDf3n757jn7brLxKw2+2x9vkGeWVmP2ldH5AY8zQB/sbf7H+n+v7yU6xw6GrOdOZLC/HnrbvuSSQ43sHt7uPqyKlZrCCTq3aHSm54q9I2poy8WVftOogEizSjXjnVkiKgykFvvsNxzRuvLYp41tY21xX1+oluoyta8V+nU0IGHBBavaJbnl6aDlLaeZyj+Fc39zbkmgWkMdu6FRSp1NJMpIJFY6dpHcCn9P8AYf77/D2f9Brraz/4S3b+ko+yvlx1c7o0O49jdY79p43ZjJDLsrP7n29WPTp9wqKlSm/4BMfE5YwxetbWfDf7323K+18lbuB3RXFxCT6iVI3FceXgmmfNsGuMvvupXjibnTb2kPhlbaRVrgEGZWIFfOqBjTNFrwHT5/wqX3qs+5fhx11CxV8Tgu5d65FfS3mTcFf15gsM3qp9UX2zbZr/ANMpD+X1INCEp/uf7fpteed1YfHJaxL8tAmd/PNdaeWKYOT0/wDeuvZAvJW2q/6RNzIwoMkeAqGtKigaQUBoa5GB1qY35/33++/PvNDrDrr3H+9D8e/de6+hF/wn26ofrT+Wt13nKiIU9d3Lv3sntergIAlRJs3H15iJZiqhSa3b3XlHUJYt+1MgJBBVeZv3lt5G7e626W6NWOxt4LcHywnjMB9jzMD8wftPR72A2c7R7YbI8kASe7eW4bhVtblY2NOOqFIyPMCgNCKDW0/4UVdiVe8/5kO49rT1YnpOpOperdjUVKhgC0QzGJquz6gSJDIzGonm7C1s8oWVozGtjGsZOVP3X9rSx9rLa8WOj3t7cSk57tLCAcfIeDSgxWvmT1jN95fcTee4qWazaltLCFCtahWcvKcA4YrIhNQCV0+Wk9UUf7Hmx/417yK6x669/wAV/wB9/t/euvdbnv8Awly2rS0fSfys3uiw/e7h7T2FtWodUH3BpdnbSymXo1lk0gtCs2+pyi3Oli5sL84H/e9vHfmDk6wJPhxWc0g9KyyKp/OkQr9g6zj+6vaQpyrzLfLGonk3ARlqZKxwoygniQDKxA8ix9T1tBZ7CYzc2CzW281TLWYfcGJyOEy1G/CVeMy1HNQV9M5HOmelqHU/4H3iNbXEtpcQXUDaZ4nV1PoykEH8iOsoJEWVHjcVRgQR6g4PXyVc9iZcDnMzg5nLz4bK5HEzO0TQM8uOrJqOR2hcs0LO8JOkklfp+PfaK1nF1bW9yooskasBWvxAHj58ePXIncrNtu3G/wBud9TQTvGTSlSjFa0qaVpwqacOmn/bfj8/778+1HSLr34/5F/T8+/de6+nn/LO3xU9i/y/fh7umtYSVsnQPXeBrZvG0ZqKzZ2CptnVVU6szfu1VRgWkciyM7EqqqQo5Ie6+3ptfuVzvZxikY3KdwPQSOZAPsAeg86DJJz11V9vb2XceROT724fVcSbbbljwq3hKGOMZIJxj0x184v5Yf8AZUvyU/8AE/8Acf8A78TcfH/Ee+pXJn/Kocq/9K22/wCrCdc1Oev+V35y/wClrd/9pEnQA/8AEf7f/H+vB9iToK9e/wB9f/eP8fe+vdW//wApT+Vfnf5ivYG4M3u3O5TY/wAeOsKzHU3YG6MKKYbo3JnMjE9XR7F2U+Qpq3H02VkoYzUVtdPDUxY2neImCV6iJTB/vT7xW/tftltb2NulxzPdqxhjavhxopoZpaEErXCICpcg9wCnqbvZz2jk9xry4v8AcZ2h5ZtXCyMlPElkIDCKMkELRSGkcg0BVVBLak3HOvP5Nn8tTrfEU2Kx3xV2HuaSGmWnqMv2HUZ/sDL5CTUry1lTPurL5OmgqZpFuftYaeJASsaInp94M7n76e626TvPLzjcxAmoWEJCq/ICNVNB/SJJ4kk56zR272h9tdrt0toOTbJ1HnMnjuampq82tj+2gGAAMdDJsf8AlyfBrrPsDaPanXXxk6u2J2DsOuqMltTc+0cRPt2uxVdVUVTjp5/Hiaylo64vRVksempjmUK5sAefZFuHuj7hbttt7s+6c23lxttwoWSORg4YAhgO4EjIB7SOHRzYchclbVfW257ZyrYW24QklJIoUjdaqVNCgBypIPyJ609P+FIX/bxSD/xAHWX+x/3Lb2/1vecX3WP+nXt/0sp/+OxdYZfee/6eHY/9KqH/AKvXHVBf+t9P9e1v9t7yQ6x0699T/vv9hx9ffuvdbdX/AAlav/zndf8A8Bg/+eH94UffD/8ABdf9R/8A2pdZh/dO/wCd+/6gf+1zoff+FQG+KnGfGD47ddw1Phh3h3lkd1VcKzJHJVR7D2LmcdFG8QYTT0kVRvxHcWMayrGWs3j9hr7o23pNzfzPubJVoNuEYNOHjTIT9hpFT1oTTFehX96O8eHknZLNJCBNuSlgDTUqQymhHmAzKaHAYKeIHWkxcf8AIvefnWCPXvx/j/vv9fn3vr3Vqf8AJS6sxnbX8zD4y4fN0sVZhtqZ7cvZtZFNC86Cs632XuHdu2JdAjaK8W8cZjmvIVUAXBLaUaG/f3eZdk9qOa5oHK3E8cduCDTE8qRyftiLjFf2VImL2F2dd39z9g8WNGgtRJcMGFcxxt4ZAoRqWZo2BNKUqDqAB+kF75Z9dJOvnh/z8uscX1v/ADLu3qvDUEOMoOzNt9edmtS06QR07ZTN7YpMLuKvRIpZHE2Y3JtyrrKhpAjvU1Ej20srN05+7du026+1GyJPIXktJpoKmtdKyF0H+1R1UUwFUDjXrnf94va4dt9zL2eEEfWWsM5GKBqGE0p6+DqNcliTwI6pn/33/I/c7dQR11f/AIp/vuPfut9bP/8Awl4/7KN+TP8A4hTb/wD73VB7xG+93/yrHKX/AD3yf9Wj1lr91L/kpc5/80Lf/j8vW6t7wJ6zR697917r3v3Xuve/de6pr/mZfyg8D/Mg7C633/l+9sv1NL13syv2fDjMbsCi3hHlY67OT5o18lXVbt261I8bT+PxiOQEC+r8e5z9qPe269rNs3Xbbfl6O9F1OshZpjHp0oFpQRvX1rUfZ1EnuX7Sbd7l3G03F/u89sbRHVRGqtq8QqSTq9NIpT59Vo/9As2yv+8zd0f+iQxP/wBs/wByv/wYG5f9MLB/2VN/1o6jD/gVeXv+mqvf+ccXXv8AoFm2V/3mbuj/ANEhif8A7Z/v3/Bgbl/0wsH/AGVN/wBaOvf8Cry9/wBNVe/844utjT4jfHmi+KHxv6m+O+O3NLvKj6r25Lt+HdFRh4cBPm/NlsllpK6bDwV+UioZXlyLBlFRLcjUWufeLvOnM0nOXNO9czy2ggkvJdZjDFwnaq0DEKSO30Hp1kdyzscXLPL+0bBBO0kNnAsSuQAWCigJAxU+dPPqqr+e385+mumviB2x8dKLfGDzPfndmIoNj4/r3C5KmyOd2ztfJ5HHVm6t0bzpKOZ5dt4mTbMM9NRLVeOevq6qPwxSwx1UkMxfd39vd933njZeZ32+SPlywkMrTMpVHkVSI44iRR21kM2moRVOohioaKvfXnrZuXuS962M3kb79fwGFIAwLhJe15XUVKoE16SwAZ6KPMjQN/3ng/8AEe+kvXOrr1v+KX/339PfuvdWc/yZ7f8ADnPxH/8AD8zp/wDYf7wt/t/cS++3/Tpedf8AnmT/AKvRdS37Ff8AT1uUf9PP/wBos3X0nPfKrrpX18nnu4f8Zo7dv9f9KG/78/8AZ15b+nvsvy7/AMkDY/8Anjh/6tr1yc5x/wCVu5p/6WNz/wBXn6DD+n+H+v8A6/8AvXs56DnXvr9Px+f99/T3rr3Vz/8AKK/lO5X+Yfuvce9+wM5l9kfHHrXK0mH3Rm8CtOm6N8brqKWLJf3I2fVV1LW47GtQYyeGpylfNDOaSKqp0ihkeoMkED+9nvND7Y2Vrt+2W6XHNV2haNXr4cUYJXxZACC1WBWNARqKsWYBaNOnsz7Qt7iXNxuu7TNFyvayaH0kCSeWgbwlOdCqpUyORWjKqCpLR7gmwv5Of8tTrzEU+IxnxP68z/hp4YZ8nv2TcHYGXrpY0jWWsqKzd+Zy4hqKl49brTJBArMRHGiekYQbj75e625zvPLzndR1NQsOiFR8gI1XA4ZqT5knPWZm3+0ftrttultBybYug85YxO5+ZebWx/bQcAAMdDN1x/Ly+E3T/ZW1O4Oq/jZ1n152Tsg5k7X3Vs7Ez7frMZ/eDAZfa+YvTY2sp8dXffYHPVdM33MM2lZbrZ1RlId19zef982q82TeOa7u62q40+JHKwcNodZFywJFHRW7SOHoTU52/kPkvaL+23XauVrG23GHVokihSNl1KyNQoBxVmU18j186/589mTdw/Nn5V9jPUyVVNuLvjswYWWZg0g2ziN05HBbUgYhnW9LtrGUkXB0jRYcW99QPbbaV2PkDk7awtGi26DV/wA1GjDyH85GY/n1zg9zt0l3j3B5xvpaVO4TIKfwQsYY/XPhxrXyrwx0Ub+n+P8AX/kfsbdAXr31/wB7966919HX+R/smg2R/LD+McNJBGlVufFb43tl6hGLvXV+5+yN3V0E87aUXy02G+0pQAo0pTqCWILNy1+8BuEu4e7fNrSN2QyRRKPRY4I1oPtbU32seHAdNfZfbo9s9sOUYIzXxLczE/Od3lPkOGvSPkBk8Scn5obVo98fD/5T7QrqelqafcXx37mxQSsUGCOoquu9xJR1RbwztDLRVnjmjlRGkhkjV09Sj2BeRLyTbuduUL6JiHi3O1bHGgmSo8qgioIOCCQcHoa8z2MW58t8wbbMtYp7KeM+WHiZePEceIyOI6+WD9f94v8A61v9699hOuSvDrr/AHw5/r9f6H37r3Vsn8jjc0m1/wCaL8XKhVkkgy+S7J2zVwRGNTLHuHp7sDGU7M0itaKkyM8FQ2mzMIioPJ9wx94SzF57Q83qcNGsEgJrgpcwsf2rVfzr1MvsDdS23uty2kbERzC4RhjKm2lYDh5OqtihxThUHZC/4U4/9kF9Sf8Ai3Ww/wD3zXfnvFn7pX/Tx96/6Uk3/aVZ9ZH/AHo/+nf7P/0uIv8AtGu+tFn/AF/95/2AP+8++hvWBfXv96+v9f6f4fT3vr3Vin8pPa2M3j/Mi+IGGy8MNRRQduY7cQiqIEqYWrdm4vK7vxl4WZVLLk8HCVYk6GAazWsYu96ruWx9q+d54GIkNkyYNDSVlibP+lc/bw6lP2UtYbv3S5PinjVkE7vQio1RwySIc+asgIPkQCMjr6YXvlB10z6+dR/Pf2xhtsfzQvkSmFpFooc7TdW7nrqaFY0g/jOa6n2XNl6uJERSHydej1UxYsz1E8jXswA6gfdzvJ7z2j5ZNw+pomuI1PnpW4k0g/6UEKOHaAPKvXOj7w9lDZ+6O7yw1rcQQSMDSgbwlQ0oBghAxrU6ixrQgCoH/fH/AIkf4fT3N/UIddf76/8AvH09+691ud/8JcP+ZL/K/wD8Sf17/wC8pmePeCH3vf8AlYOTf+eOb/q4vWc33WP+VS5j/wCll/1hj6DH/hUr2KwT4gdS0tUwRm7a7FztHqhKsyjZW2tp1QRZ2qFZA+aQl4lQhhoZiJFQ3+6BtYrzvvTrmltAhz/w2SQcKeUXA19QMEk33rNzlSz5O2ZKeDJLPM3rWNY0jpnhSWSuPShwetRP/bf1tb3mx8usMuvf71/yP/eb+99e62e/+EvMUR+SPyWmMcZmj6QwcUcpRTLHFNvzGPLEkltaxyvAhZQbEot/oLYjfe7J/qvymK9pv3/lEf8AOestfupgfvPnNqCvgW//AB+X/Y63WveBHWaPXzgf53eAp9t/zSflhjqWTyR1Oe64z7HxRw2qN1dL9b7orE0R+k+KrzDrr/U9tR5J99TPu/3LXXtByZK4oRHOnriO6njH7Qo+zh1zX9+YxH7sc2qOGq3P+9WkDf5eqqCP+R/6/wDsPcydRD17/bf63+29+6919LvqXer9i/ym9k72mnkqa3cHwHx9ZlZpRIHfOR9Dfa525kVHkC5mnnAe1pANQ4I98n9728bV7ybht6gCOLmNgv8ApPq6p/xkjHlw66qbBuL7v7f7PukgpLcbRFIw9Ge3DMPyJPXzRP8AYf7f/effV/rlX176/wC+/wB9+ffuvddH8W/33+2/r7914fPrYb/k9/yXaH5s7bl+RfyHy+4dtfH+DM5HBbL2xtmZMZuXtbJYaSahzmRGemhqBgtmYPMRmieWCKSrrqyCphR6bwGV8Y/fD35k5BuhyvyxDFLzKUV5ZJBqjt1ahRdGNcrr3UJCopViG1UGS3st7I2/OdmOauaWccvlmWGFG0tOUJR3Z1ykauCoCkO7q2VVR4m1Dtf+UZ/LX2hjIsRifh91JV0sKoizboocxvjKMEBA8ub3rmNwZmdjq5L1DFuLk2HvD2796/dW9maebni9DnyjZYl/JIlRR+Q6ywtfan23s4I7eHkrbjGoABeFZWx6vLrdj6lmJPEknobelvg38SPjnv7Idn9FdC7D6r3zltqVux8jm9mUNVhxWbWyOVwWbrcTNi4Kz+DNHPlds0Mxl+384aAAOAzhiDfvcLnXmnbotp5i5jubzb0mEqpKQ1JFV0DBiNWFkcUrTPDAodbRyZyny/evuOx8u2dnetGYy8MSxkoWVip0gAgsin7QOqkP+FJXQzdjfCXa3cmOpJpsx8e+0cRkshPGqPHBsTslI9lZ9XSwmV33a+3XDqxVEicMh1B45p+6tzGNr9wLvY5XAg3OzZVHrLB+qny/sxMKepFD5GIvvKbCd19vhukY/W266jlNBUmOT9Fx6gBnRyciiGo8xojf76/0/PH+8e+inXPzrr/jV/x/vHvfXutrn/hLb2C1H2F8uOqpWRl3Ds3rHsGjQqmuFtnZzdG3Mm8b+VZCtSN9UgceORQYl9UZNpMNPvfbYH23kreAO6Oe4hPz8RY3X9nhNTI4nj5Zg/dSv31857W0n6VLeVRjB/VRz65Gj1AoOFTUQP8AhUtv2JMb8POr6efVNUVvb+/ctTB9Ihio4Nibe27OyGI+Q1L12UUEOujxG4bUCpb90DbSZueN4YdoW2hU+tTK7+flpj8s18qZX/es3Lw9t5P2cLUSzzzE14eEqIopTOrxmzUU08DWo1Bv96+v9P8AD/e/ebnWF/Xf++P+8f7f3vr3W+1/wnH6PfrX4EVHZ+QoPt8v8gO0t17vpauQqKifZ+zni68wFO8QPkhgizm3cxUw6wGkSs8gvG6E84fvScwDdvcgbTFJWDbLOOIgcBJJWZzXzOl41NOBWnEHroZ93HYjtPtxb3siMJtwuZZyGFCFBEKUHHSRFrUniHqO0jq/v3jb1PXXvfuvde9+691737r3Xvfuvde9+691737r3Xvfuvde9+691737r3Xvfuvde9+691//1d/j37r3Xvfuvde9+691737r3Xvfuvde9+691737r3Xvfuvde9+691737r3XvfuvdVjfzkuqf9L38tb5UYOGk+5yG1ti0/aeNkVNc1G/VGfxG/8AK1EA/DPtzAVsLnn9qZ/z7lr2L3k7J7rcnXBekc1ybdvQ/UI0Kg/7d1I+YHUa+8G0pvPtpzhavWsdo04pxrbkTj8j4dD8iadfNj/Nv9599VeuYfXv8P8Ab/09+691tof8JaN6pBuL5j9dzFTJlML0zvXHrqVXjTBV3YeDzB0+IyTpM24qHkuBEY7BTrJGF33v7DVbcjbov4Huom+eoQuv2U0P5Zrxx1mL91G9kKc67czfpKbaRRjBPjq54VyFTzoKY4nqmX+cnv2fsT+Zj8s8zLKZEw+/8dsKmRXdoqeHrfZ+29hNFCjuwi1VO3pJJAtlM8jta7H3O3sVtybZ7T8mQKtDJbNMfUmeV5an1w4Ar5ADy6hX30vHvfdPmpmkLJG8UaipIUJBEpA9Bq1EgfiLHiT1WT/j/wAU4PuW+ok+XV/3fXQCYP8A4T8/DXtBIXGZn+Ue+t35aMQSKtNhOwKntHaEFQ80c08cn3UHXOBdXdYhao0cOo8uNXLfMouPvLc9bRX9D90RRKa8XhFvIRSgODNMMV+GvA4yZ5k5fuYvu28mXbRhZItwM7/8053uUQ4qKkNCc0oDQ5FDQD/X+v8AX+l/eSvWM3V83/Ccnfcm0v5jVFtwTtHF2h0p2fsuSE8rUPixgex4xbwyhZIhsNmVrxkLqGqzFHxy+9Jty3vtc90Vq1puEEoPpq1w/wA/F+fljFRkT92S8+n9w7q31kLPtsy08iVkhkGPUBGofIE5zQrv/hS7vaPcHzv2FtOmkVodgfHPZ1DWRiVJGjzO4N6dg7iqCyRzv4A+GrcfZXSOQ21co0Z9l33UNvNr7d7lfMO653SQj/SpFCg8s9wfgSPLiD0v+9HfyTc67Lt2PBg21WHrrlml1Vzw0xpTAPHiKU13v9b/AJH/AMj95P8AWM/Xrc/T+n9f9f8A1vr71178+vqm/Ebqlejfi18d+oDRNj6rrrpjrjauWppFKTf3gxe1MXDuOpqVIXTV1ueFTNMAFAlkawUWA47867yeYeb+Z98MgZbq/nkUjhoaRigHyCaQPkBk9da+WtqTYuXdi2WMkpaWcMVTSp8ONVJNKCpIqaACpwOvn9fzqcpXZb+aD8tKrIzioni3bs3FxyeOGLTQ4XqvYmGxkGmCOJT9tjaCGPURrfRqcsxLHpV7CQxwe0XJaRLRTBK3mcvcTMxz6sSfQVoKDrnj77sX91+bSTU64B+y1gA/kOqt/wDjY/1/969y/wBRF11zf/kX/FePfuvY63pv+Ex3/ZBfbf8A4t3v3/3zXQfvnj97X/p42y/9KSH/ALSrzrPT7rn/AE7/AHj/AKXEv/aNadbGHvF3rJLr5PPd3/M6O3f/ABJ+/vz+P715b+o/Pvsvy9/yr+x/88cP/VteuTnOP/K3c0/9LK5/6vP0GH4/r+P99b2cdBzrof0/33+297698+vpGfyU3eT+V78S2kdnYbU3ogLsWISLtbfscaAkk6Y40CqPoFAA498rPfkAe7nOtBT9eP8A6sRddP8A2hJPtnyYSc/RL/hPXz8/lh/2VL8lfzfv/uT/AN+JuL30u5M/5U/lT/pW2v8A1YTrnVz1/wArvzj/ANLW7/7SJOgAP/E8/UexJ0Fevf77+v8Avr+/de6+hZ/wn42Ri9qfyw+n89jxGKvs3encW984Ug8LNlKDsvcXW8Rmk80v3UgwvX1GBJaOyBU0+jU3Mr7y1/Nee7m+W8ldFpBbRJmvaYEnxjHdM2M5qfOg6Ofd8tooPanl6WNQHmkuXagpVhcyx1PqdMaivoAPLq6n3AvU1de9+691oO/8KQv+3itP/j0B1l/7t96/n+vvo/8AdY/6de3/AEsp/wDjsXWAv3nv+nh2P/Sqh/6vXHVBn9R/vh/X3kh1jn17/in/ABT/AHr3vr3W3V/wla/7nu/8tg4/9KH94T/fE/8ABdf9R/8A2pdZh/dO/wCd+/6gf+1zqf8A8KoMhPFjfg5ilEf21bXfI7ITEqfL58ZT9GU1MEe+lYzHl5dQsSSF5Fjdr7nsKtN7gzmutUslHpRjdk/8cFPz6U/euupEs+SLIAeDJJdOfXVGtuq0NeFJWrjOOFM6g305/wBa/wDvJv7zd6wz69f/AA/5Fx/sfeuvdXuf8J0MT/Ef5kOGrPP4f4D0x2plvH4vJ915qfC4P7fX5U8BX+M+XXZ7+PTb1alx1+9FL4XtZOmmviX9uv2U1tX5/DT86/LrIj7sia/cW6avw7ZMft/UgH+WvW/z75tdZ/daKn/Cm2np4Pnv1ZLDBDDJV/ErYNRVyRxIj1NQvbvetIs9QyKGmmWlpY4gzXPjjVb2UAdEPulsze3G8BmJC71MB8h9NaGg9BUk/aSfPrAv70QA9wNooOOzxf8AaTd9a6v+24v/ALE/48e8n+sbevf7788fUcf7b3vr3Wz/AP8ACXj/ALKM+TP+HSm3v6/891Q/7D3iL97v/lWOUv8Anvk/6tHrLX7qX/JS5z/5oW//AB+XrdW94E9Zo9e9+691737r3Xvfuvde9+691VD8zf5zHwo+GNblNoZ/elV2z23jGlp6rqzqNaHceVw1fGJF+13juKaspNp7SmhnULPSz1b5WJXDiidTf3MnInsVz9z4kN7bWAstlfIuLmqKw9YkoZJARwZV8MnGsdRbzr7xckcjNLa7juJuN2Xjb24EkoOMOaiOLDBqSOrFcqrda9veX/Cm/wCTW65MjQdB9J9XdQYiZvFRZfeFXmO1N5U8aKF+7hmH9ztp009Q41+KbFVqQq3j1SEeU5M8vfdL5UsxFJzJv93fTgZWILbxE+n+iyEDhUOhPGg+HrHbffvTb7Ozx8ucuW1tHqNHnZpmK5odKeEqMcEisgGQC3xdVI91fzRP5gPyAWtp+yPlR2pLiMighrdt7LzEPWG1qukWwSjrtt9aUm08NkqZAqm1VDMzuody0g1+5q2D2g9teWjG218n2fjrwklU3EgPqHnMjKf9KRQYFBjqHt794Pcjf9SXvNlykJaumAi3Xzov6IRmUA8HZq0BNSK9ENnnnqp5qmqmlqKmolknqKieRpZp5pnMk000sjNJLJK7EszEliSTz7kdVWNVRFAQCgAwABwAHAAdRxLLJNJJNLIzyuSWYkksSakknJJOSTmvWH/jf+3v7t1Tr34/4r/xH+39+691Z1/Jn/7ec/Ef/wAPvO/++/3h/vHuJPfb/p0vOv8AzzJ/1ei6lv2K/wCnrco/81J/+0Wbr6TnvlV10r6+Tz3d/wAzn7d/8Sfv7/3q8t77L8vf8q/sf/PHD/1bXrk5zh/ytvNP/Syuf+rz9Bf/AI/77/Yf7H2c9Bzrv/ef8D9OP6e9de6+iz/Ij2Vh9nfywPjvU4yCNK3es/Zu9dxVSR+J8hmMh2ju/FQTzL5JdUtHt/C0NFqv60pVay3sOXv3iNwnv/dzmhZSfDt/AiQcaKsEZNOHF2dvlqpnrpd7Hbem3e13KkaNqaWKSVjSlTLLI9OJ+EEJXz01oK0FvnuEupY697917r5H+ey8+4M5mc9V3FVm8tkcxU6pHmb7jJVk1ZNeWUmWY+SY3ZvU31PPvtRawLa2tvap8EcaoMUwoAGPLhw65DbjePuW4X+4SLSSeZ5CK1oXYsRU5NCePn01f76x4v8A7x7UdIuuuP8Akf4I96HXuvpt/wArCGGD+XR8NUgiihRuhdjTskKLGjTVOOFRUSlUABknqJWkdvqzsSbkk++TPvCzN7o89FiSf3lKM+gagH5DA+XXU72yAHt3yQAKf7qrb/qynR49w4DEbrwGc2tuCiTJYHcuHyeAzeOkknhjr8RmKKfHZKieWmlhqYkqqKpdC0bo6hrqwNj7j22uZrO5t7u2k03ETq6Ng0ZSGU0NQaEA5BHr0NZI0ljkikWsbKQR6gihH7Oqyv8AhlD+V5/3iZtb/wBDjtr/AOz/ANyv/r9e7n/TaT/847f/AK09R1/rQe2f/TGWX+8n/oLr3/DKP8rz/vEza3/ocdtf/Z/79/r9e7n/AE2k/wDzjt/+tPXv9aD2z/6Yyy/3k/8AQXQjdSfyq/gB0V2Ntbtrqf45bf2d2JsqtmyO19y0m7Ox6+pxNbUUNXjJp4qPM7yyOMnZ6GuljtNBIoDkgXsQV717w+5PMO13mzbzzTLPtlwoWSMxwgMAQwBKxqwyAcEcOjDavbbkTY9wt912jli1t9xiJKSICGWqlTQ181JB+R6rW/4U4/8AZBfUn/i3ewv/AHzXfnuWPulf9PH3r/pSTf8AaVZ9RL96P/p3+0f9LiL/ALRrvrRa/wCR/wCt/X30N6wL69/tv6+/de6s5/kzj/sZz8R/8N+53/33+8PcS++3/Tpedv8AnmT/AKvRdS37Ff8AT1uUf9PP/wBo0/X0nPfKrrpX188j+f8A/wDb0LvD/wANbpr/AG3+ibZ/9ffTb7tX/To9h/5r3P8A2kSdc9PvI/8ATzbj/nig/wADdUw/Q/77/efc89QJ5de4/wBf/Y/0/wBva3vfXutzr/hLh/zJj5X/APiT+vf/AHlMz7wP+97/AMl/k3/njm/6uL1nN91j/lUeY/8ApY/9YY+iQ/8ACn3ImX5ddBYg1cbrQ/HGmyQoQ8Rkpzlezt/0rVbxj95Y60YYIpb0sYGC8hvY/wDujxaeS+Zp9BGrdNNfI6YIjSvDGqp88ivEdAT71VwrcwcqWolBdLORitRUB5KBiOIDaCATglTTgetaL/b8/wC295Y9Yqdd/j+vvXXunLG5nMYd5JcRlslipJkVJpMbXVVC8qK2pUkalliMiKeQDex9szW1vcBVuIEcA41KGp+2tOldpuF/t7O1hezQMwoTG7ISBwqVIrTp2/vxvX/nr90/Q/8AMQZbj/X/AMrHtP8Auzbf+jfB/wA41/zdLv6x8w/9H69/5zy/9BdMNbXVuSqZa3I1lVX1k/j81XWzzVVTN441ij8k87vLJohRVW5NlAA4A9q4444UEcMapGK0AAAFc4Axxz0WXFzc3czXF3cPLcNxZ2LMaAAVYkk0AAFTwFOov++P5/H9P8fd+mevf77/AH359+6919En4NVFRVfyR+vpKmeaokX4fdn06yTyPK609JhN9UlJArSMzLDS0sKRRr+lI0VVAAA98wPcNVT393QIoA/fkBx6l4iT+ZJJ9Tnrp17fkn2m5aJNT+5k/lDTr523+xv/AL3/AMR/t/fT/rmL13/vv999T791rrr/AB/2/wDvv8Pfut9fUK/l27ExPW3wQ+IW0sNEkdNS/HjqnL1ZjVVjqM5uvZ+L3ZuWtRVRLLkNxZuqnAILfueos1yeRPuduU27e4nO19Oe5tzuFHySOVo0H5Iqj8uurnI23LtPJnKu3KQfB2+3UkYBbwl1NT+k1T+fRy/YG6FXXvfuvdF6+WfSNH8kfjN3r0VWRRSP2f1hu7a2KknKLHRbkq8TUSbUyuqX9pXw+5oaSrQt6Q8Ivx7E3Jm/ycq82cu8xRkj6S7jkb5oGHiLjPdGWU09eiTmXZouYeX972KYkR3drJFUUqC6FQwrUVUkEVBFR18riso6rH1dVj66nmo66hqZ6SspKmN4amlqqaVoainqIZAJIp4JkKsrAFWBB99h45EljSWNw0bAEEZBBFQQfMEdcmJoZreaWC4iZJ0YqysCCrKaFSDkEEEEHIPUX/D/AI3/AMj5936b6vY/4Tq9gTbN/mSbe23HUJDH2v0/2psKeGTwE1SYzG47tBIYfMNYmSXrhZLxfuaEYfoL+8dvvQ7aL72rubooSbO+t5gc41Frepp5fr0zipHnTrIP7tF8lr7jvbvIAbrb541BIGohopqD1IWJmxmgJ4A9CZ/wpc3+m5PnXsLZVNITTdb/AB72lRVkZLEpnt0bt3vuSrdf3WjWN8HVYy3oV9StcsNFij7qG2/S+3m5bgw77rc5CP8ASRxxIPLjrEnnSlOGejb70e4yT857JtmPBt9uDjjXXLLJqrmlNMcdMA8akilNdy3/ACL8f71/X3k/1jNXrPSUtRXVNPR0cEtXV1k8VLSU0EbSz1FRPIsMEEMSAtJNNK4VVFySQPr7q7pGjySOFRQSScAAZJJ8gOnIopZ5YreCNnndgqqBUsxNAABkkk0AHE9fVP8Ain0xTfHf409EdHU8MEUnV3VWydn5R6Zg0VbuLFYGii3RltSs8bS5ncZqquQodBknOkBbAcducd9fmfmvmLmB2JF5eSyrXyRnJjX7FTSormgznrrRy3s8XL/L+ybHCSY7O1ihqaVPhoFLGlBViCTQAVOOh/8AYb6Ouve/de697917r3v3Xuve/de697917r3v3Xuve/de697917r3v3Xuve/de697917r/9bf49+691737r3Xvfuvde9+691737r3Xvfuvde9+691737r3Xvfuvde9+691737r3SX3xtHEdgbK3fsPPxtNgd7bX3BtHNwqbNLiNyYmrw2SjU/hno61wP9f2r2+9m22/stxtzS4t5kkX/TIwZf5gdNTwx3ME1vKKxSIVI+TCh/kevk6bw2xk9k7t3TszNxPBmto7jze2MvC6PE8OTwGSqsVXxNE/rjaOrpHBU8gi3vs1YXkW4WNnuEBrBPEki+fa6hhnzweuRu67fLtO6bltc5Bmtp5Im8qtG5Q/zHSc/A/wB44v8A4/7D2r6QdbE//CZ7ekeA+dfYe06mV1g378cd4UtFErIBLm9u7467z1KZFkqoQ6R4SDJfojllDEWCp5GGL/3sNvNz7ebXfKO623SMn/SSRTIfI516OJA48TQdZM/dc3CSHnTe9uqPAn21nPrrimi0+fDTI9cE8KUFa0h/JPfcnaPyJ777MlmFRJ2H3R2jvhpwYyJTuze+czvkHhp6OHS331xohiQD9KKLKMgOVNvG08rctbUq0FtYW8VPTw4kTzJPl5kn5nqCuc7tb/nDmq+R9STblcuD6hpnYU+VD8ugV/33+8c2/wBcexB0G+t6X5kdCUmN/wCE7219jx0Z/i/XHxz+NPYoBFOftdy02X6+3JvqoQeKkAikp87mFQ2EwSQajI+oPzw5F5keX7zt3uJb9C73S+g88xlZkiHnkFIifKoxQcOhHO3Lckf3fG2V2AubPabR2IyNVv4MklK6cNocA8c1oeB0WuP99/jz76Hdc989WM/yjN9S9d/zKPh7n4ZxA2Q7boNil2MShou0cPl+tJobykLqqYd3NGLeol7L6rD3FvvZt43P2p54titdNkZf+yd1nrj08OvpjOOpT9lLxLD3S5PnkcKGuHjqSBmaGSFRnzYuFA4kkAZ6Fv8Anq7zj3n/ADQfkiaadp6Dax602ZRlnkbxSYDqrZUeZgVGlljjWLck9aAE0qf1FQ7MSS/d3282HtHytrWkk3jyn/b3Euk8PNAnGv20p0b/AHg79733T32JqeHbR28S8eHgJIa5OdcjjFBSmK1JqL/wH1/2B/3wHubOoV6NV8GeqF7w+ZHxi6pngaqx28u7uusfn4lXU391qXclBk92ShbjUYNtUNW9rgHTyR9fYN9xN5/q/wAic3bwGpJBt85T/moUKx/tkZehv7a7S+98/co7cgBDX8TsDw0RMJZPz8NGp86cOvqV++QXXU/r5sf85j/t5x8ueB/x/mC/999s/wB9VfYn/p0vJX/PM/8A1el65qe+v/T1ubf+akH/AGjQdVjf77+n+w/H19y31EnXv9b/AJF/vXvXXut6X/hMd/2QX23/AOLd79/9810H755fe1/6eNsv/Skh/wC0q86z0+65/wBO/wB4/wClxL/2jWnWxh7xd6yS6+Tz3d/zOft3/wASfv7/AA+u68t77L8vf8kDY/8Anjh/6tr1yc5w/wCVu5p/6WVz/wBXn6DD/fcf778ezjoOde/31rf63vfXuvpE/wAlH/t158TP/DW3x/79rf8A75W+/X/T3OdP+a8f/aPD10+9oP8Ap2fJn/PEv+Fuvn6fLD/sqb5K/T/mf3cf/vxdx/X/AB99LeTP+VQ5U/6Vtr/1YTrnXz1/yu/OP/S1u/8Aq/J0AP8Avv8Aff61/Yl6CvXv99aw9+6919GD+RD/ANupviv/AOVw/wDgj+3/AHy7+8V/0+TnH/qE/wC0G266SewX/TpeU/8AqK/7TLjq3X3CfUxde9+691oPf8KQv+3isH/iAOsuP/Ivvb/H+vvo/wDdY/6de3/Syn/47F1gL957/p4dh/0qof8Aq9cdUF8c3v8A77/W95IdY55x17/ffn+v09+691t1f8JW/wDue7/y2D/54f3hR98P/wAF1/1H/wDal1mH907/AJ37/qB/7XOs3/CqOnnan+C1WsUhpYJvkxTTThCYo56pOgZaeF5LaVknjo5WQfVhG1vofdfueOof3Dj1DWRYEDzoPrKn7BUV+0dOfewilaLkSYRkwq14pamAzC1KgnhUhWIHmFPoetQ//iv++/1j7zZ6w469/vHH/FPx7917q/L/AITfsq/zFpgzKpfoLs5UBNi7DK7McqoJ9TBUJ4/AJ/HvHD704P8ArXqf+klb/wDHZesi/uw/9PDvf+lVN/1et+t+P3zf6z760Wv+FOIv89OpP/FRNh/7H/jMvfnvod90v/p3G9f9Lub/ALRbPrAv70f/AE8DZ/8ApTxf9pN31rn/APE/7H/eD7yh6xt69/T+tv8Aff737917rZ//AOEvH/ZRnyZ/8Qpt/wDp/wA91Q394jfe7/5VjlL/AJ75P+rR6y1+6l/yUuc/+aFv/wAel63VveBPWaPXvfuvde9+691737r3WsP/AD+v5oe8ugafGfDn49boq9r9k7023FuPuHf2BrnpNwbK2Zl2lhwWzduZGkkWqwm5t2wQSVdZVI0VVR4s0/gN63yw5bfdt9orDmV5ueeZrQTbVby6LaFxVJZVoXldTh44yQqqaq0mrV/Z0bGT7wXupfcrQW/KPLtyYt4uotc0ykh4YSSqrGR8MkpDd4OqNFqoDOjrpSSPJNI8sjvJJI7SSSSOXkkkdtTvIzEszsxJJNyT7z4UBQFAooHDrBZnZ2d5GLOxqSckk8STxJPr1xt/vv8AfW4976r0MXSPx87s+SW84ev+iesd3do7uljWeXE7UxUtcuOo3lSD+I5zIt4sVt/EpK4Vquunp6ZCbNIPZHzBzNy/ypYNuXMW7wWdkDTVI1NR/hRcs7f0UDN8uj/l7lbmHmy8O38u7TNd3QydA7VBrQu7EJGDQ0LsoJwM9W4Zz+Ql8qupfjx3R8jPkTuPr/rbDdTdX7s3zT9f4LNjfG+s3lsLh6iqx+LrqvDQPsvDY16/xeeohydfKY1dEiUssohS3+8fyfvfM+w8r8r2lzdT3t5HEZnTwokVnAZgGPis2mtAUQAkEk5HU0yfd25j2nl7f+Y+Ztyt4I7OxmnWGImSR3SJ2CuxVY0AYLUqZNQ1AacN1Rbe/wDW9vxf3kP1jv17/ff7f/jfv3XurOP5NBt/M5+I1x/zHmd/3nr/AHh7iX31/wCnS87f88yf9Xoupb9iv+nrco/6eb/tGn6+k775VddK+vk893f8zo7d/wDEob+HP/h1Za/Hvsvy9/yr+x/88cP/AFbXrk5zh/ytvNP/AEsbn/q8/QYD8/7z/X6fX6DgeznoOde+n0/21vfuvdfSJ/ko/wDbrz4mf+Gtvj/37W//AHyt9+v+nuc6f814/wDtHh66fe0H/TsuTP8AniX/AAt1aZ7iHqSOve/de6+RV/xr+t/z/sPfa/rjz17+vP8Aifr7917rr/W/p/r/AOt7317r6b/8rb/t3X8NP/EAbA/91Efvkt7v/wDT0Oe/+llN/wAe66ne2f8A07zkj/pVWv8A1ZTo+/uOOhx1737r3Xvfuvde9+691rn/APCnH/sgvqT/AMW62H/75rvz3lF90r/p429f9KSb/tKs+sbfvR/9O/2f/pcRf9o131otD/jX+x/3x99DesC+vfT/AH3+3Pv3XurOf5M//bzj4jf+H5nbf7Dr/eHuJffb/p0vOv8AzzJ/1ei6lv2K/wCnrco/81J/+0abr6TnvlV10r6+eR/P+/7eh93/APhrdNc/+Ul2h/xX301+7V/06PYv+a9z/wBpEnXPT7yP/TzLn/nig/wN1TD/AMa/33+x9z11AnXX+vz+f+Re99e+zrc6/wCEuH/MmPlf/wCJP69/95TM+8D/AL3v/Kwcm/8APHN/1cXrOb7rH/Kpcx/9LH/rDH0QX/hTrjp4vnB0xlmeL7at+Km1MdEgLmdZ8X273PU1DSKYwgiePLxBCGJLK1wLDVJH3SZlPt/v9uAda7xIx9KNbWoH59hr+XHyjX701pInOewXxK+FJtYjAzWsc8zMTilCJVpk5DVAxXXA+v8AvuP9695UdYx9e/1+foPx71177OjD/Hf4ofIb5Y5zcG2vjx1hme0M7tTE0+d3DjcLXYOimxuIqqxaCCulObyuKikikrGEYEbOwJ5ABv7DHM/OfLHJlva3XM+7x2dvM5RGcOQzAVI7FbNM5p0KuV+SeaOdJLyLlnamupLdVMgDxJpDkhf7R0rXSeFaUz0bP/hmf+Zxa3+yj78/8/vX3/2Y+wZ/r7e0v/Ta23+8Tf8AWroY/wCsV7rV/wCVRf8A5z23/W7rr/hmf+Zx/wB4j78/2Gd6/v8A+9h/X37/AF9vaX/ptbb/AHib/rV17/WK91v+mRf/AJz23/W/r3/DNH8zn/vEbfn1H/L96/8A/sw9+/19vaX/AKba2/3ib/rV17/WK91v+mRf/nPbf9b+vf8ADM/8zj/vEbfn/n96+5t/5OB9+/19vaX/AKbW2/3ib/rV17/WK91/+mRk/wCc9t/1v63SPjJ1dv7pb+UJh+rO0dt1mz9/7L+Kva2K3Rtqvmo6isxGQOE3xVilqJsdVVtFI/29Sj3jlcWb63uPeBXN277dv3vZc7xtF0s+23G8W7RyKCAy64hUAgHiDxA6zt5S2y+2b222batygMW4W+1iORCVOl1iIIqpKmh8wSPQ9fN9/wB7/wBt/X/Ae+qHXLf/AAdd/wCP++/PvXXvl17/AH39f6H37r3X1Q/hp/2SB8U//FbejP8A32G1/fHjnj/ldeb/APpaXf8A1fk6638v/wDJB2T/AJ44f+ra9GS9hfo3697917r3v3Xuvmn/AM3bocfHj+Yd8ldm0dFFRbe3LvaTtXakdNEYKH+BdrUsG+TSY6LxxLHR4TMZmrxoRRojaiZVuoBPVr2S5j/rP7Y8qX0kha6hg+nkrx125MVT82RVevE6qnNeuaHvZy//AFe9yeY4Ei0WtzILmPNQRONbkegE3iqBimnGKdVs/wDGv6/4/wBPcq9RR0fX+Vzv0da/zDvh5uh6oUcMveuytpVdU8yU8UFB2JXnr6vlqJpVaOKlWi3Q/mZtKiLVdlHqEce7+2ndfbDni0VNTDb5ZAKVJMI8YUHrWPHz8jw6kn2f3GPavc3k26lNEa8EX5zq0A/Ksgr8q8OPQtfzq+wP9Iv8zf5T5OJw1Ht3c+2ev6ONWjdYP9H+wdq7SycYdEVmaTOYmrmYMWZGlKXsoAJfYPbBtftLyhER3yxSTH5+NNJIv7EZRjiBXiejn37v5L/3T5kDSVig8GJBjtCwRlhjj+oznNSK0rQACrG3+v8A77/b/n3MXUO9WFfyp+j1+Qn8wb4vdf1dEK7CUnZFD2DuenlA+0m231bT1fYmUo64kG1Jl020tCwFmdqkKpBYERj7ycwnln2z5u3JJNNw1qYYz567giFSPmusv8tNc0p1J/s1sP8AWH3I5YtGRjbwz/UORTC248Va1r2tIqIfXVQEE1H0y/fJ3rpv1737r3Xvfuvde9+691737r3Xvfuvde9+691737r3Xvfuvde9+691737r3Xvfuvde9+691//X3+Pfuvde9+691737r3Xvfuvde9+691737r3Xvfuvde9+691737r3Xvfuvde9+691737r3XzUf5v/AFU/T/8AMk+WG3BCkVJuDsmXs7HtFGI4JabtvE4vsqYwqDbTTZDdE8D2sBLC1gAPfVr2P3kb57V8m3WsmSK1+navEG3ZoBX7VjUj5Edc0Pe7aP3P7nc0RLDohnlW4X0bx0WR2H2ymQH+kD1Wx/sP9j9P9v8AT3K3UUdWM/yq+6/9l/8AmHheynrjjafC9M/JyokrBIYhDU4r46dn7iwhc+Wnj0tuTB0YvI8caX1sy6LiK/eTYP6ycjT7WI9bvf2FBxqGvYEfyP4HbgCTwoa9S57I76uwc+wXcrBYGsbwOxNAqpbST1JNBSsKg1IABrUU6rm/w/2Fr+5T6iP59KjY+1q7fW9dobIxgY5HeO6Nv7Vx4iieokNduHLUmIpAkEQaWd/PVrZFBZjwOfaPcbyPbtvvtwl/soIXkOaYRSxzwGBx8ujLZ9ubd932rakfS91cxxA0rQyOqA086Fq08+vqCfLrq/G7x+FnyO6ixWOC0GW+N3aOzdvY5GqJjSTR9c5mg20sDuKupllx1ZDTtGWErl4xcObg8jOSt3msefOV97ll/VTdbeVzgV/XUvXgKMCwPDB8uuqnM+1x7rytv+zZEdxYTQinEa4mQEYORWowc+R6+Wn/AK3+H+9/4++v/XJnoUOkd7zdZd0dQ9k09VJRVHX3aGwN7wV0MjwzUcu1N14nPR1UUsUsEsUlO9AHVldGUrcMCL+yfmHbxu2wb5tbIGW5s5oqUrXxI2SlDUZrTgfs6PuVr6PbOZ+XNymk0RW9/bysfQRyoxP5AV49Dx/MQ3jDv754fMLdNLL9xQ1/yP7fpcZUMrr9zicLvfM4PE1PjlpqSaEVGMxsTiOSMSRhtL3YFiHfbCwbbfbnkezcUkXa7YsPRniV2HEg0ZiKg0PEYx0IPdPcTunuNznd6aAbhLGM1qIW8EHgPiEYNKYrSpIqSb/X/fE/63sddAHh1et/wnY6qPYP8xvAbumpRNR9K9Vdk9ivJKitAlblaCj6vx6+sFHqQ3YjzRD9QMBkX/N3GO/3n95/dntdcWKyUkv7yCGnmVUm4b8v0QD9tPPrIT7tW0Lf+4pv5ISUsbKWQNmiyOVhFfKpSSSgPoSPhqN//wB82OugXXzkv55m2f7r/wA0f5QwRioNLmazrHc1JJUzU8skv94Om+vchkCv26x+KCDMy1MMKOokEUa3L/rbqP8Ad6vBee0PKLGmuMTxmgIpouZgvHiSmkkjFSeHAc3vf+0ltfdXmN3Skcy28iGoNV+miUnHDvVxQ0OK8CCal/8AC3++/wCJ9zT1DXXv99/seeP9v7917reA/wCEwe4Uqfh33xtTTB5ML8lsjuFpFqA1Sybm6u62xqLLS21QwI20WMchNpGZwP0G/Pz73FsU555cvKmkm0qnDH6dxO2D5n9TI8sevWeH3W5AeRd7i813aQ/71b2w/wCff9VOtlX3il1kt18mPtDKpney+w83EixR5jfW7crHHHOKhI0yGfyFWsaVCpGs6oswAcKoYc2F7e+zuzQm32faoGNSltEvCnBFHDy4cOuS3NEy3HM3MVwoGmS+uGFDUUaVyKHz+3z6Q3+Nv8fx7MuiL8+uv6n6f778/X3vr3X0xf5S+05tl/y3fh3h6inales6awm7FjaOaItDv2ryG+aao0zkuRV0+4klDD0OH1J6Cvvk77z3i33unzzMr6gt+8flxiAiIx6FCPXGc9dSfa6D6f255JjpSu2wN/vcYf8Anqr187r5X/8AZUvyVNv+a/dx/wDvxNyf4D3095M/5U/lT/pW23/VlOucHPX/ACu/OX/S1u/+0iTov/8AxX/Y+xL0Fuu+bfj8X/5GPeutdfRg/kQf9upviv8A+Vw/+CP7f98vPvFf9Pk5x/6hP+0G266S+wX/AE6XlP8A6iv+0y46t19wn1MPXvfuvdaD3/CkL/t4pB/4gDrL+nH+5be3+x99H/usf9Ovb/pZT/8AHYusBPvPf9PEsf8ApVQ/9Xrjqgsf0/w595IdY6de/wBh/t7f0/3v3vr3W3V/wla/7nu/8th/+eH94T/fE/8ABdf9R/8A2pdZh/dO/wCd+/6gf+1zoSv+FSGClqOn/iZucJKYMR2V2RgZXVo/Csu49r7eyECyKf3jK6bWkKafSArauSvso+6FcBd95ztajU9pA/z7JHH/AFkFfy+fQh+9RDq5U5buM9u4Ffl3Quf+fMfn1plf77/evrz7zu6wb69z/wAa/wCNj37r2OrrP+E++bpcV/M86hoKjSJdzbJ7iwlFd9J+5g623BuR9K6W8h+z2/N6brYXN+LGA/vL27ze0m8yL8MNzbOfsMyJ+WXHU+fdtuorf3Mt4ZGAeeynRfmwCyUHr2xsfsFfLr6FXvmZ10K60Iv+FI2613D/ADEqHECaGQ7D+PnWe1HSKNkenerzu+98CKoZmImmKbzEgYWHjdVtdST0d+6vZ/Te2Es1CPqNznk+2iQxY+X6VKeoJ8+sBfvOzCX3DsUBzHtUKn85rh/8DdUD/wCv/X/b8f7D3kl1jn17/W55F/wf99x7917rZ/8A+EvP/ZRvyZ/8Qpt//wB7qh94i/e7/wCVY5S/575P+rR6y1+6l/yUuc/+aFv/AMel63VveBXWaPXvfuvde9+691737r3XzBv5kvaOQ7j+e3y135kamrqxU957923iJK2WSSoXa+wsxPsLaNOyyeqBaba+2qSNYeRCqhASFuet/tVs8exe3HJe2xqoI2+GRqYHiTKJpD86ySNnz4+fXLv3X3aTevcbnG9daab6SEZr2258BT5UqsYNPKtKmleiR/n/AFj+f99x7kHqPevf77/if94966919HX+Sz8Z9nfHb+X/ANF5PD4GhpN6957K2/3Z2FuVYaN8xuSff1CdybPp6+vp9csmO25s3L0lLR0xfRTnzPoSeeoLctffnmu+5n9yuYop7hmsNvuHtYUqdKCE6JCFP4nlVmZqd2BUqq06Z+zPLljy77d8tC0hAnvLWO6leg1O86iQaiAKhFZUSuQqgHNSRd/mr19Jjf5cnzIqK2XwwydGbvoEfRJJerysEWLoItMSO4+4rqyOPVbSuq7EKCQSezkby+6PIqoKkbjEfyU6j+wAn/B0de5zKnt3zuWOP3Xcj8zEwH8z18y3/kX1/wCN++s3XLLr3/I/8OfeuvdWc/yZ/wDt5x8R/wDw/M9/777eB9xL77f9Ol51/wCeZP8Aq9F1LfsV/wBPX5R/08//AGiz9fSc98quulfXyeO7h/xmjt38f8ZP39z9P+Yry3+9++zHL3/Kv7H/AM8cP/VteuTnOH/K280/9LG5/wCrz9Bj/vrX+n9f8LezfoOde+nv3XuvpEfyUP8At158TP8Aw1t8f+/a3/75Xe/X/T3OdP8AmvH/ANo8PXT72g/6dnyZ/wA8S/4W6tN9xD1JHXvfuvdfJX3/ALbl2bvve2z5oXgl2pu3ce25YJDIZIZcHma3GSQyGZIpS8b0pBLKrXHIB499odruhf7Zt18DUTQRvX11oGrj7euR+/WKbZvm87bGKJb3c0QFSaCORkGTk4Hn0kvzb8/737XeXRT16/H+w/1/97+vPvfXuvpdfyis7/eL+Wv8Pshqpm+36lo8FelEixD+6+ZzO2dLCR5GNQn8ItMQQpmDFQq2A5Qe9dv9N7q88R5zes+f+GKr/s7sfKnXUj2slE3txyS4IxtsC4/ooF/bjPz6Nf8AJX/snLv/AP8AEJ9q/wDvC572DOVf+Vn5c/577f8A6up0MNz/AOSbuH/NCT/jp6+Ut/r/AJ/339Px77I9ch+uv6fX8/77+lve+vdWk/yVcZXZb+aB8S6THwConh3bvLJyR+WGLTQ4XqvfmZyc+uaSJG+2xtBNLpvrfRpQM5CmIPfuaOD2i50eRqKYIl8+L3EKqMerED0HE0HUuexCl/dflIKKnVOfyFrOT+wDrZd/4U4/9kF9Sf8Ai3ewv/fNd+e8UPulf9PG3r/pSTf9pVn1kx96P/p3+z/9LiL/ALRrvrRa/wB7/wBhx76HdYF9ev8A776/X/iOPeuvU6s5/kz3/wCHOPiP/wCH5nbf+i+3h/r+4l99v+nS86/88yf9Xoupa9iv+nrco/6ef/tGn6+k575VddLOvnkfz/8A/t6H3f8A+Gt01/76XZ/vpt92r/p0exf817r/ALSJOuen3kf+nmXP/PFB/gbqmH+n+w/31h7nrqBOurf7f/ffT37r1etzv/hLj/zJf5X8f81P69/95TM+8D/ve/8AJf5N/wCeOb/q4vWc33WP+VR5j/6WX/WGPopP/CojbU9L8hvjFvBopBT53pjc22oZi37Uk+0971GUqIkTQNMkMe9Iix1G4deBa5Gn3RLpX5Z5usge6O+jcj5SRaR+3wj+w9A771sGnc+TLmmHguF/3h4j/wA/9avX5/w/3x/2HvLzrErrv+v+tz/T3rr3Wz//AMJeP+yjfkz/AOIU2/8A+91Qe8Rvvd/8qxyl/wA98n/Vo9Za/dS/5KXOf/NC3/4/L1ure8Ces0eqW/ln/PV+JHw3+QO//jf2d138jM7vjrj+6v8AG8rsPaXWeT2pVf3v2TtvfmN/hVduDt3a+Xn8GI3RTxz+ahg01KSKmtAsjzzyX93jnXnrlrbeato3Ta49vuvE0LNJOsg8OV4W1BLaRRVo2Io57SCaGoEI83+/fJ/JfMW4cs7ptu5SX9t4epoo4GjPiRJKukvcIxorgGqjuBAqKElz/wCgnH4F/wDPpPl3/wCgF01/9vz2Kf8AgS/cb/o9bJ/zmuv+2PoN/wDBR+3/AP0Z94/5xW3/AG19e/6CcfgX/wA+k+Xf/oBdNf8A2/Pfv+BK9x/+j1sn/Oa6/wC2Pr3/AAUft/8A9GfeP+cVt/219XHdk79w/avwr392ht6myVHgOyPi7unfuDo8zDS0+YpcPvDqev3DjKbK09DWZGigyUFFkUWdIaieJZQwSR1AYwVtW3T7Rz3t203Lo1za7tHC5UkqWjuAjFSQCVJU0JUGnEDh1Pc91HfbDNexAiKa0LqDSoDx6hWhIrQ5oSK+Z6+WZx/X/E/77+tvfYLrkh11b8n/AGNz7916vXf+9X/1/wDife+vdfVD+Gv/AGSB8U//ABW3oz/32G1/fHfnj/ldOb/+lpd/9X5Out/L/wDyQNj/AOeOH/q2vRkvYX6N+ve/de697917rTy/4VC9Dmk3T8aPkxjaUGHN4XcnSe7qlKTxrDWYCrfe2xPNVoGFTUZGkzefULJpaOOhXSXBIjzh+6LzHrtObOU5XNY3juoxXyceFNQeVCsPDBLZpiuHv3qdgxytzRHGoy9rI34jX9WEcMgUn4kUJFAammpvf/H/AB95n9Yd9KXZe5qzZW8dpbyx+v7/AGlubA7moTHIYZPvMDlaXKUxjlUExP5qRbMBdTyPaPcLRNwsL6wkP6c8LxnFcOpU4/Pox2jcG2ndts3VE1PbXEcoFaVMbq9K5pWlK+XQlfJnsxO6Pkb3329DUPU03Z/cvZu/qKZxOn+4/dm88znMdHHFUnz09PBQ10aRxNYxRqqWAFvZVyltJ2HlblvZCml7SwghIx8UcSq2RgksCSfM1PRnzjuqb5zbzNvEU5kgub+eRGNcxtKxj+LIATSFU00gAUFKdAh/rf8AI/oP6+xB0G+toz/hMH0gmf7w+Q/yCyFFHLT9bdfbf6329UzgkLnuysxPmMrU0AHp+5x+D2L4JWPKxZIAfrNsQvvccwG22DljlmKSj3Vy87gfwQKFUH5F5ageqfLrLX7q+w+JuPM/MssJpFFHbxtXFZCZJQB6gRxZIwGoDk9bpPvA3rNHr3v3Xuve/de697917r3v3Xuve/de697917r3v3Xuve/de697917r3v3Xuve/de697917r//Q3+Pfuvde9+691737r3Xvfuvde9+691737r3Xvfuvde9+691737r3Xvfuvde9+691737r3WkJ/wAKcuqV218ruju3aTHPS0XafS0+3K2sCSfb5Tc3WG6sh/EKjyvqVqyn23vfDwSKhAWKOIlQWLN0B+6VvJu+TeYdkeUF7O/DgeapcRigp6F4pCPmWzjGD/3qNpSDmPlnelrW5s3iPpW3kDV+2k4B+QX511pf8PoP99/xJ95XdYs9Tcfkq7FTvVY6pkpaiWhyeNkkj06noczjavEZSmOpWGisxldLC350ubWPPtuWGOdQkqAqGVqfNGDqfyZQfy6ftrme0kaW3k0SGN0Jx8MiNG4zX4kdlPnnBBp1C/3x/wAOf9b250x0fD+V9sUdi/zDfh3tp6VK2CPvnYm6auklSGSGeh2DlE35XxzxTukM1MaLbUnkQ31x3XS19Jjn3e3E7X7Y883avpY7dLGDmoMy+CKU4GsmD5HNRx6kj2g26PdPcvk21lWqLeCX84FacflWMVHmKjPDr6cM0MVRFLT1EUc8E8bwzQzIssU0UqlJIpY3DJJHIjEMpBBBsffJdWZWDKSGBqCOIPXT4gEEEY6+Tf21subrftXs3ruojeKo2D2DvPZc0UoIkil2tuPJYOWNw0s7BkegIN3c3H6m+vvs3sl+N12baNzDAi5tYpajz8SNXrwHr6D8uuSXMe3x7TzDv21RKRFbXs8QGcCOVkAySeA8yfmeg+/p+P8AYezPom6m5PI1mYyWQy2RmapyGUrqrI11QwAM9ZWzyVVVMyiwBkmlZjbjn23DFHBDFBEtIkUKB6ACgH7B0ourqe9urm8uX1XM0jO54VZyWY4xkknA6hf77/Yn/Wvf250n63Cf+EuPU6wbW+V3edXQsXymf6/6n2/kWuEiXA4/L7w3fRRf6tqg7kwckl/0iNLfqPvB773u8lrzk3l5JMJFNcOP9OyxRn8vDlA+0+nWav3VdpWPaOa99JJaa5jgHoBChkan2+Otf9KOtsz3hj1lj1ou/wDCl/qWXaPzT657Up6WdMT3D0niIp6uS5hqN2dd53L4HMQU5LEAUu2K/BllAFmlvzq99DPun70t7yHuuzMw8ax3BiB5iOdFdSftkWX9ny6wX+9JtL23Nuw7yD+jdWPh/wC3gkYt+WmaPHyPr1rmH/Yf7x/sfeUfWMPXh/xP+9/1/wB99ffuvHrab/4TE/IXbe1e0vkF8b9xZahx2U7Uwe0uwOvaetqhTNlszsE56g3XhMasrCKsy1VgdxU9asCfvGlxlRIAyRsUw++9tyxdXm08s81WsLPFZySQzECulZtDRs3mFDoy1ONTqMEiuXX3WeY4IbnmTlW4nVZpglxCpqCxQFJgDwJA8IhcNQMRUA6dpr5pfIDA/F34sd5d457K0+KbZHXm4qnbhnnjgkye+K/HzYzY2Dodc0DSV+a3XWUlPGqsGBctwFJGH/IfLVzzfzhy/wAv20Jf6i5QPQVCxBg0rtg9qxhmP2dZV82b/acrct7zv97IFhtrd3GQCz0oiLUgFncqiioqzAdfLKv9P+KfT32B65Nde/2H+sP+NHj37r359KbZW0M52BvLaWw9r0v325d77mwO0NvUV2X7zObkytLhsRS3RJGH3FfWxpcKxF/ofp7SbhfW+2WF7uV2+m0t4Xlc+iRqWY/kAT0u2zb7jd9y27abSn1V1PHElSQNcjhFqRU01MK0Bx5dfV26v2HjurOtOu+scPPJU4jrnY20th4upljWGWox20MBj9v0M8kKvIsUktNj1YqGYKTa598a923CXd913PdplpNdXEkrDjRpHLkV88t11vs7aOytLWzi/soo1RfsVQo/kOvlw/LD/sqb5Kn/AL//ANx3/wDRibj/AMffXvkz/lT+VP8ApW2v/VhOuVnPX/K7c4/9LW7/AO0iToAf98R/vP8AW9/Yl6CvXX+9X+n/ACL6G/vXXuvow/yIf+3U3xX/APK4f/BH9v8Avl594r/p8nOH/UJ/2g23XST2C/6dLyn/ANRX/aZcdW6+4T6mLr3v3XutB7/hSF/28Vp/r/zIDrL/AFv+LvvX30f+6x/069v+llP/AMdi6wF+89/08Ox/6VUP/V646oL/AN9/xHvJDrHPr1v+I/2/vfXutuv/AISt/wDc9v8A5bB/88P7wn++H/4Lr/qP/wC1LrMP7p3/ADv3/UD/ANrnVg//AAox6zqd9fy58humkoxUP093L1r2BWTqo89Ji8p/HOsah1IIkaB63sOm8ijUvpDsP2wyxl913dl273Ris3k0i+sZ4QPIsuicfnSE0/Z50MnfeM2pdx9sr658MtJZXUEwpXFW8FjjiAszVrgDPlUaBv8Avufx/vPvpJ1zu69/vvz/AMQOeffuvdGA+Kvfea+LnyN6a+QOBo2yVZ1VvzCbpqcOtSaNs7hIJzS7m28KsK/2g3BtyqqqLy6XEYn1FWA0kNc5ctwc38rb7y1cSaEvLZ4w1K6HIrG9PPQ4VqedPLoUclcyycoc17HzJHHr+lnDMo4tGwKSKMjuaNmCkmgYgnAp1v5Yv+d//LMyXX0O/wCX5I4zFeTCtl5tlZTae84+waOpjjJlwE22qTA1hmzSVCmEfbzTUkjeuOd4CJTzbm+7/wC7EW5nbByq7nxNIlWSLwSD+PxC4otM5AYcCobHXQ6L3n9spttG6Dm22WLQW0NqEwpWq+CV8QtUYAU6sFaggnQ9+cnybrfmL8ru6fkXVUFXiaLsTdKy7awtdKktXhdl7fxlBtbZeLrGhZqYZCm2vhaT7rxHxNVmVluGuei3t5ylHyNybsPK6SK8lrD+o4FA8rsZJWFc0MjNprnTQdc/fcPmw878471zGsbpbzuBEjGpWKNVSMGlQCVXUyrUB2ahPElP+n++/wB7t+b+xp0C+vf74j37r3Wz/wD8JeP+yjPkz/4hPb//AL3VD7xF+93/AMqxyl/z3yf9Wj1lr91L/kpc5/8ANC3/AOPS9bq3vAnrNHr3v3Xuve/de697917r5Q3yBoa3G989247IxtFkcf272RQ18RljnaOtpN5ZmCqjM0TyxSlJ42BZWZWtcEg3PZTlmRJeW+X5Ij+m1jAR5YMSEcfl1ye5zVk5w5rR/iG5XQP2+O9egj/2P9P8P98fZ30Guvcf7H/ff717917r6MX8lP5W7D+RvwR6T2ritxY2XsfoXYuA6d3/ALPapoI87habYVFFtnZ+YfGQGOpfBZ7aePopKesMWiScTQs7zQyn3y69++Ttx5W9xeYLya1YbXuNw9zDJRtDGYmSRdRxrSRmBWuBpIAUjrpf7L80bdzJ7fcux2k4N3Y2sdtNHUa0aFRGCQDhXVQ6nzB9QR0Uz/hQ181uvOsfiluD4n4PcuJyfdHetdtWmzO2KCpjq8vsvrTCZ7G7wye4s5DC8iYhtx1eDpMbRQ1SrJWU1ZUzQqRTmRRp92TkHc935ytecri0dNh25ZCshFFlnZGjVEP4tAdpGK4Uqqse6hCP3h+eNv2Pk685YhvF/f24hUEa0LJBqDSO4/CrqpiWvcxYlPgZl0UB+P8Ab/X/AH3099EfXrn969eF/wDff8i/x97691Zz/Jn/AO3nHxH5/wCY8zvH/lP94H629xJ77f8ATpedf+eZP+r0XUt+xX/T1uUf9PP/ANos/X0nPfKrrpX18nnu4f8AGaO3R/38/f3+uP8Af15b32X5d/5V/Y/+eOH/AKtr1yc5w/5W3mn/AKWNz/1efoMP8P8AeRb/AH309nHQc66v/wAV/wB9x7317r6RP8lD/t158TP/AA1t8f8Av2t/++Vvv1/09znT/mvH/wBo8PXT72g/6dnyZ/zxL/hbq033EPUkde9+69180L+bX05P0f8AzFflVtJqKOgx2d7OyfZ2BjpoRDQHCdsw0/Y9LHjo0CwpSY+bcstJojASKSneMABLe+r3srvq8w+1/J174heWK0W3evHXbkwnV51IQNU5IYHz65me9WyHYvcvmiBYSlvPN9QnowuAJHI+XitItOAKkDA6rm/41/vvp7lLqLOu/wDfH8e9de63v/8AhOL8k9vdlfCmo+P1TmqP+/nx33puimTb0s8AykvXe/s1Vb3we4YYbJUVOPG6s9l6Bm/c+3amjViqSQr751fek5Vudp5+XmVLdv3dukEZ1gHT40KiJ0J4BvDSN6YrqJyQx66Cfdv5ktt25Ai2Txq7hts0iMpILeHK7SxvStdHe0a184yBgDo9n83H5J7U+NHwI+QWczmVpKXcvZGwdy9N9cYiSRf4hnN49lYSv2xG2NpyGE/92sRX1WXqC1o1p6BwSWZEeOvZXlS85s9x+Wra3hZrS1uY7mdvwpFA4kOo+XiMFjFM6nFOBIH3urzPbcqch8w7hNciO6kt3hg4VaeVGRNKn4tNTIwoaIjE4HXzVP8Ae/pcf778299WuuXvXX+++h/2/wDh7317q9z/AITp9b1e9P5j2B3ZFTeSk6g6j7P3zV1LxxmOmbNYyk6vpkSWWN9FVUN2C2lY2SVolkPMayD3jp96HdUsPa2eyL0e9voIgPXQxnOB5DwRWtQDp8yOshvuz7b9Z7iS3rQaktLCZw2moV3KRDup2syu4FCGKh/LUOryv+FOP/ZBfUn/AIt3sL/3zXfnvHz7pX/Txt6/6Uk3/aVZ9Td96P8A6d/s/wD0uIv+0a760Wv99/sePfQ3rAvr3++/x/2PvfXurOf5NH/bzj4jf+H5nb/+i/3j/wAT7iT31/6dLzr/AM8yf9Xoupb9iv8Ap63KP+nn/wC0Wbr6TnvlV10r6+eR/P8Av+3ofeH/AIa3TX/vpdnj/be+m33av+nR7D/zXuv+0iTrnp95H/p5lx/zxQf4G6ph/wB8f94+n+PueeoE69/vh/j/AE/23v3Xutzr/hLj/wAyY+V/P/NT+vf/AHlMz7wQ+97/AMrByb/zxzf9XF6zm+6x/wAqjzH/ANLL/rDH0q/+FPXUlbuT42fHvuejhFRH1V21ntnZVUiLz0eJ7Z23BVfxJ5dOmKgjzPW9FSyDUC01XDYEAlUf3SN6jtea+ZdhkahvLJJF9C1u5Gn7dE7sPkrfm/8Aeh2Z7zk7Z95igDPZXulmxVI50Kk140MiRKQOJKmlBUaTX4/4jn/C3vPvrBLrr/jf/Ff9v7317rYl/wCE13cW1dgfNffXXG5a6nx1d3V09k8FsyapkWMZDdm087id2LgYmeREE9dtqkyc6CzM70gReWAOL/3rNivdy5C23dbSMvHYXyvKB+GORGj1/YHKA+mqvl1k3917e7Sx5s3nZrh1Wa+tQYySBqeBixQZyxR3eg8o2PW9e7pGjySOsccas7u7BURFBZndmIVVVRck8Ae+eABJAAqT1nX18wr+ZN3dhvkV87fk929tvJrmds7j7QymM2rmo6hqunzG1Nk0lDsPbGWop3qKrXjslgNs089MA4VaeRFVUUBF63e1XL9xyv7dcpbJdw+HdxWitIlKFZJSZnUig7leQhv6QNSTk8vPdbfLXmT3D5q3axfXZvc6EYEEOsKJAHUgkFH8PUhBypBoOAJD/gb/APEe5A6jz7OpuMxtdmcljsRi6aSsyWVrqTG4+ji0iaqrq+ojpaSmj1sqa56iVUFyBc/Ue25po7eGW4mfTCilmJ8lAqT+QFen7W1nvrq3srWPXczSKiKKdzsQqipoMkgZIHr19SDsLZUfW3wk3x11C8EsWwfivuXZUUlMix00ke1upK3Bo8Eaw06xwOtCCoEaALYaR9ByD22/O6c+2G5kEG53dJc8f1LgPnjnOcnrrTcQC12Ke1WmmO0ZRT+jGR/k6+Wl/wAR/X/e+Pp77Adcj+vD/G3/ABP1/wBt7917r34/x+n/ABX37r3X1Q/hp/2SB8U//FbejP8A32G1/fHjnj/ldOb/APpaXf8A1fk6638v/wDJA2P/AJ44f+ra9GS9hfo3697917r3v3Xuql/53nQ0nfX8uLvOloKOSs3F1PBie8durHCah4n65qZKrdUyxqDJq/0dV+aQFbEFwTdbgzP7Acxjlz3S5deVwtreFrR6mn9uKR/9VhEc+nrnqK/erYDzD7bcy20a1uYIhcp26jWA+IwA41aMOgIyNXA8D85L/e/+J/2w99SOuZvXuD/xH+3/ANv7917h17/eP+Ke/de66tz/AL7+v/Ee/V69Xr6CX/Ce7pEdTfy6to7urKGKlznfO/N79q1rvBoyIw8NdD1/tenqZ2QSPRT4fZK5GljDNEiZJnADyyD3zS+8xzB++vdC+so5C1vt1vFbj+HVQzSED1DylGPElKcAOujP3fdh/cvtptU0kOi6v5JLl6mpIZtER4kAGGONgBwrUgMW6vE94+9Tb1737r3Xvfuvde9+691737r3Xvfuvde9+691737r3Xvfuvde9+691737r3Xvfuvde9+691//0d/j37r3Xvfuvde9+691737r3Xvfuvde9+691737r3Xvfuvde9+691737r3Xvfuvde9+691rY/8ACm3qk7n+I3TXbdKjS1vVPdiYSsAhLLBtvsva+Up6+sedSTFo3FtPEQhCulzPfUCqq2VP3TN5FpztvmyuaJebeWGeLwSKQKf6SSQ18qcM1GOH3ndpe95DsdziUE2V+havERyq8Zp/zcMeMYzXAB0ePr/vP/FPfQbrAjro/wC+P+9f7Dj37rw67/23/Ee99e6vI/4Tv7Fm3d/Ms2VuCKnMydXdWds76qJArkUsWQ26nWQqCUhlVA1R2LHFd2jX9y2rUQjY9fee3AWXtTfWxehu7y2iHzo5npx9Ia+fDh5jID7tVhHd+5S3DoC1rYTyqfQkxw1H+1mYeXH8uvoG++anXQbr5nv82vYknXP8yT5h7flgNO2Q7izG+xGVVdUfaVDjezYp7LFCCKqLd6y3sSQ9yzH1Hq/7K7iN09quR7kPXTYrD/2Ts0FOJ4eHT8vLh1zJ96bGPb/dHnG3jjCq1ystBjM0UczHyyzSEk8STkk56rr/AMf9gPz/AK3+w9yj1F/Xv99+b/n6f61/euvdd/6/++/3nn37r3X0Nv5A/Va9afy0epspIhiyPbW6uxe1MlEVC6DkNz1OzsM99KlxU7X2VQTAm9hJa9gPfMf7yO8fvb3X3qJTWKyhht1/2sYkb9kkrj8uukvsNtLbT7X8vCRAJrnxJ2p5iSRihPzMQj+zh5dXP+4I6mHqlT+ez8LMv8t/htV7j2Fh58z218dspWdn7SxlDTyVWV3FtV8caLsjaWMp4lkmnra7CwQZOnhijeeqrMNBTxjVNzPf3d+fYOSue47XcZwmy7ogt5GJAVJNVYJGJoAA5MbEmirKzH4eoZ99OSZuc+R7n6CIvu9g/wBREoFTIFUiWIAKzEvGSUVQC0iRitCevnq/77/ebe+mnXN/r3+P+8D/AHx/r7917pyw+azG3crj85t/K5LB5vE1UNdisxh66pxmUxldTsJKesx+RopIKujq4HF0kjZXUi4I9tT28F1DLb3MCSW7ijKwDKwPEMpqCD5ginSi1urqxuIruyuZIbqM1V0Yo6n1VlIIPzBB6FftT5IfIfvOmxdF3V3v3H27R4WQzYai7O7M3pvujxM7wpTy1ONpdz5rKU9FUzwxgSyRKskv1ckkn2TbPyryxy880mwcu2NlJIKMYIIoiwrWjGNFJAPAHA8ujfduauZ9/ijh3zmK+vIEIKrNPJIoIGkMFdiA1OLUqakkkk9Ar/vv9v8A7f2fdEHXf/Gv98PfuvdbFf8Awnj+DGX7r+SK/K7eWGlTqX461Ms216mrhdaTdndFZReLA0NES0fng2Hj61sxUyox8FcMehV1lk04vfec9w4Nh5WPJljODvW5geIAcx2oNXJ9DMw8NQeKeIcUFcnfu28hXG6cwNzrfQEbVY6lhJ4SXDDSSPVYkYknhrZKElWA3qvfPHrOnr5VPyw/7Kl+Stv+f/8Acf8Ajx/pF3Gb++xfJn/Kocqf9K21/wCrCdco+ev+V35x/wClrd/9pEnRf/8Affnj+v8AvHsS9BXrv8WH++/4r711759fRg/kQf8Abqb4r/8AlcP/AII/t/3y8+8V/wBPk5x/6hP+0G266S+wX/TpeU/+or/tMuOrdfcJ9TD1737r3Wg7/wAKQv8At4pB/wCIA6y+n1/4u+9ffR/7rH/Tr2/6WVx/x2LrAT7z3/Tw7H/pVQ/9Xrjqgv8A31vp/sOfeSHWOnXf0/5H/wAi/Hv3Xutur/hK1/3Pb/5bB/8APD+8KPvif+C6/wCo/wD7Uusw/un/APO/f9QP/a51s4fKXozFfJj4591dB5iWCmp+1eutzbRpMhUqzw4fOV+PlbbWfZUjmZm2/uKKlrVARzqpx6T9PeJXKHMM3KnNGw8xwKS9ndRyFR+JVYa08vjTUvEcePWVXMWzQcxbDvOw3LFYby2kiJHFdalQwqCKqSGFQcjgevlkbw2nuHYW7Nz7H3bjKrCbq2buDM7V3Jh62JoazFZ7b+RqMVl8dVRSBHSeir6SSNwQCCp99grG9ttysrPcLKUSWc8SSRsMhkdQysPkQQeuT242F1tW4X213sem8tpnikX0eNirD9oPSb/I/HH4/wBgParpH13/ALf/AH3/ABX3vr3Xuf8AffUc/wDFPfuvdKer2fuGg2bgN/1WOmi2pufcu7do4TKsCIa7P7IxmzMxuagiJHMmMoOwMS72/wCVpfaNL61kvrnbUlBvIYo5HX0SVpVjP+2MMg/2vS6TbrqLbbTdXQCznmliQ+ZeFYWkx6ATx0PzPp0mP999f97/ANt7WdIevf74f8U+nv3Xutn/AP4S8f8AZRnyZH/flNv/APvdUPvET73f/Kscpf8APfJ/1aPWWv3Uv+Slzn/zQt/+PS9bq3vArrNHr3v3Xuve/de697917r5sX84vofJdAfzFfklg6ihakwvYW9azuzaVSI3io8jgu2pZd3VsuNWRE/yTFbrrsnjCFAjSegkRPQoPvqr7GcxRcy+1/Ktwsuq4tYBayDzV7b9MA/NoxG/qQ4JyT1zT97+X35e9yuYoxCUtrtxdR5rqE/dIwySB44lWhpTTgaadVj8f71cAf8j9y11EvXv9b/ff7xx79177enbCZ/O7Zr48ttvNZfb+UiR44slhMjWYqvjSUASKlZQzU9QiSAWYBgD+fbNza215EYLu3jlhJrpdQwqPkwI6V2V/f7bP9Tt17Lb3NCNcbsjUPEalIND5ivUU/wAQytXPK33uSrpVrK+qkPnrKuVKaCWtr6yd7ySusFNDJNNIxssas7GwJ93/AEoI1UaUiFFHAAVICgeWSQABxNAOmz9TezSufEluGDOxyzGgLu7HJNFBZmPAAkmgJ6h/6/4/5H+fd+mOvfjn/H3vr3VkX8oHLRYT+Zb8QKyZGlSbtIYhVV1jImz+289gYJCX4IinySsV+pC2HJHuKve+Ez+1HO6KaEWer/eJEc/tA6lj2OkEfupyixHGWUf71bzD/L19LP3yk66XdfJ57u/5nR27/wCJP39/rf8AH1Zf32X5d/5V/Y/+eOH/AKtr1yc5w/5W3mn/AKWNz/1efoMf+J+v+29nHQb66t/T37rdevpE/wAlH/t158TP/DW3x/79rf8A75Xe/X/T3OdP+a8f/aPD10+9oP8Ap2XJn/PEv+FurTPcQ9SR1737r3Wqd/wpW+FuX3btfrr5r7Fw0+Qn68x0XV/c8dBTGWam2XW5WqyGxN41Swqumiwe48vWY2smbW9snRjiKFiuY33U+fYLK83TkHcZwqXTfUWuo4MoULNEK+boquowP034lh1ir95nkefctt27nXbbcvPZKYrjSKnwGJZJDmumJywagJpLqNFQnrTb+n5+vP8Aje3+9e86esI+vAH8/wC+4/23v3XullsLsXsHqvctHvPrDfe8ut9446OaLH7r2FufObP3LQx1KeOojo87t6ux+Tpo509LhJVDjg3HtDuW17ZvFo9hu+3QXVixBMc0aSoSOFUcMpp5VHRhtu7brs1z9bs+5XFpd6SviQyPE+k0JGpCrUNBUVpgdPnaPdncveGXpdwd0dsdk9tZyghlpcfluyt8bm3xkMdSzOkktJjqrcuTyU2Po2kRT4oSkfpFl4Fk+z8v7Fy9A9tsOzWllbsQSsEUcQYjgWEaqGPzNT889KN45h37mGVJt93q6vJU1aTNK8mnVQsE1sQoNBULQYHoOgx/3x/x/wCKX9m/RP11/vv8Le/de63k/wDhOB8QMz078ct7/Jje+GfGbk+SNfiIdiw1iKtbD1Hs5sguNzCRtaooYd67lyVXUKjgCpoaGiqU1Ryxsee33pud4N85psOU9vn12m1K3i04G5lpqX0JiRVWv4XeRTkHrPn7tvJs2wcp3XMN9DovN1dWSta/TRg+ESPLWzSOKfEhjNfIOf8Awpxt/shfUl/+8u9h/wDvmu/PbX3Sv+nj71/0pJv+0qz6a+9H/wBO/wBn/wClxF/2jXfWi1/vv8P9b30N6wL66v8A7EW/339BwPfuvdWdfyZ/+3nPxH/8PzOn/wBh/vH/AHkj3Evvr/06XnX/AJ5k/wCr0XUt+xX/AE9blH/Tz/8AaNN19Jz3yq66V9fPI/n/AH/b0PvD/wANbpr/AN9LtD8/63vpt92r/p0exf8ANe6/7SJOuen3kf8Ap5lz/wA8UH+BuqYR/h/xH9Pc89QJ1659+691udf8JcP+ZMfLD/xJ/Xv/ALymZ94Ife9/5L/Jv/PHN/1cXrOb7rH/ACqPMf8A0sf+sMfV+fzb+NWK+XvxW7q+POSkpaWo7D2fU022snWKzU+F3vhqmm3DsbNTmNWmFLjd2YmjkqBHZ3pxIg/UfeN/IHNc3JPOOwczxAlbWcF1HF4mBSVB5VaNmArgGh8up75x5bt+buV975cuCoW6gZVYioSQd0UlMV0SBXpUVpxHXy/N87I3Z1pvPdXXu+8FX7Z3psncGW2tunb2Ti8Nfhs9gq2fH5THVSXZfLTVlOy6lLI4GpSVIPvrnt24WW7WFnue3XKzWFxEskbqahkcAqR9oP2jgc9crdz2y+2bcL3atztmh3C3kZJEbirKaH5EeYIJDChBIIJSv9eP9t/vPtZ0g/PpywuZzG28vi9w7ey2SwOfwWQo8vhM5ha6qxeXw+Vx1RHV4/J4vJUUsFbQZGhqoUlhmidJYpFDKwIB9tTwQXUE1tdQpJbSKVZGAZWVhQqykEEEEggihBoenre4uLS4gurSd4rqNwyOjFWRlNVZWWhVgRUEGoORno/PYn817+Yf2t1lUdP77+U2/sxsGtxVXg8rjqai2lgcxnsPXxmGvxm5d5bd25id57moq+ncxTx5DIVKzQu0bgozKY22v2Z9sNn3Zd727k+2TclcOrEyOqMODJE7tEhByCiLQ5GRXqSdw95vc3dNvl2u95rmNnIhVgscMbFTggyRxLIajB78jBx1Xpz/AMSBxf3J3UYde4/w/wB6/HP+t7917q5P+Rz8N8x8p/m5sPdmTw0tT1L8dMpie3ewMnPFrxs2bwdU9b1rtNjKklNVVef3jQQ1E1K4KzYqgrb/AEAaCvvCc9Qcn8gbjZQzgb1uiNbQqD3BHFJ5MZASIlQ3lI6U+U5+wPJM3NPO9nus8BOzbWyzux4GYZgjGQa6wJDgrpjIYdwrvr/JX/snPv7/AMQp2p/7wue984+Vf+Vn5c/577f/AKup10F3P/km7h/zQk/46evlK/630/31z77I9ch/t69/vvx/vh7317r3++/p/T/e/euvdfVD+Gn/AGSB8U//ABW3oz/32G1/fHjnj/ldOb/+lpdf9X5Out3L3/JA2P8A544f+ra9GS9hfo4697917r3v3XumLdG28NvLbO4tobjo0yO3t14LL7bz2PkZljr8NnMfUYvKUbshV1Sqoap0JBBAbj2otLqexu7W9tX03MMiuh9GQhlP5EA9NyxJPFJDKtYnUqR6gihH7OvlOd69VZjovurtrpjcBZ8z1T2PvPr7ITlbLVz7R3DkMJ9/CQAr02QSiE8Tr6XikVl4Pvsfy5vMHMWwbLv1tTwLy1imA9BIgbT9q1oRxBFPLrk1zNssnLnMW+bDKG1Wl1LECwoWVHIV+Aw60YEChBBGKdBV/vf+9H/jfs46Iv8AB17/AHv6f6309+69064LCZTc2cw23MJSSV+a3BlcdhMPQQ28tdlMrWRUOPpItRVfJUVc6ItyBdvbNzcQ2lvcXdw4W3iRnY+iqCWP5AE9KbOzuNwvLSwtI9d3PKsaLUCruwVRU0AqSBUmnX1auiOrcb0f0n1F01iPt2x3VfWmyOvqWamjMcVUu0Nt43BPXWZUdpK+WhaZ3ceSR5Cz3Yk++N/MW7y8wb/vW+z18W8u5ZjXiPEdnp+VaADAAoMddbNn2232bads2i1Wlta28cSDOFjQIOOTgcTk+eehW9k3Rj1737r3Xvfuvde9+691737r3Xvfuvde9+691737r3Xvfuvde9+691737r3Xvfuvde9+691//9Lf49+691737r3Xvfuvde9+691737r3Xvfuvde9+691737r3Xvfuvde9+691737r3XvfuvdV1/zZ+nqzvL+XX8qtjYrES5vOUvW8u/cFj6SmerydRlercxiuyIIMRBAj1c+UrYtrPTxQwgy1PmMKq3kKNJ/sxvicve5/J24SziO3N2IXYmihbhWgJYnAUeICScLTVUUqAB7qbN+/wD285t21bdpZjZvIiKCWaSGk0YUL3Fi8agKPi+GhrQ/ONHSPdFv+ZRdn/8AoAbr/wCIxPvqT/WHYP8Ao+Wf/OaP/oLrm3/U7m2v/Krbj/2TTf8AQHXv9CPc/wDz6LtD63/48Hdf/EYn3r+sOwf9Hyz/AOc0f/QXXv6n83f9MtuP/ZNN/wBAde/0I9z/APPou0P/AEAd1/n/AB/hPvf9Ydg/6Pln/wA5o/8AoLr39T+bv+mW3H/smm/6A62c/wDhMr0bvXbvdPyh7N3ds7cu1VwXV2x9iUD7k2/k8G9a2+t2ZDcFUtAcpHRvVJAOt4zN4o5AhePWyFkEmJP3suYdvu9h5Q2qxv4pjJdzSnw3V6eFGqDVprSvjGlSK5oDmmUv3YeXN12zcOb77ddpuLZ/Bt40MsTxlgzSswXWFrTQuqladtaVFdxP3g71l91oi/8AChf4+dhj+YXW732psPd+58V2b011rumXJ7b2vuDN0MWSwwznXlRjqqsoKOrpI8jBSbJp5XhVlZYJ4mKjWGbon92Tmbax7ZJt97uUEM1pfzx6ZJEQ6W0TBgGIOkmUivqGHljBf7xnK+93nP8ABfbVsl3cQTbdCWeKGSRdavKhUsqkagqqSK1AKmmc0Z/6Ee5/+fRdn/X/AJ4HdZ/+RP8Ah7yF/rDsH/R8s/8AnNH/ANBdQJ/U/m3/AKZbcf8Asmm/6A69/oR7n/59F2f/AOgDuv8A1/8AnVX+vv39Ytg/6Pln/wA5o/8AoLr39T+bv+mW3H/smm/6A67Xo/ul3VV6g7QZ3IVFXYG7GLs3pCqoxJJJJ4H9fev6xcvgVO+2dP8AmtH/ANBde/qdzdw/qtuX/ZNN/wBAdfUY+NXVy9I/Hforp4UtPRy9X9Q9dbDrIKXwtEcjtbaWJw+UnMtOWiqZ6vI0kssswZjPK7SFmLEnkPzVu53/AJn5h3wuWF3ezzAmvwySMyih4AKQAPIACgp11O2LbItl2TZ9ngXTDa2sUIHHEaKgz58Mnz49Db7IOjXr3v3XutVX+aT/ACAajtDc+6PkJ8HIcFh92Z+qqc7vf4+ZCpo9v4HPZmrlMuRzXVuaqnpsLtzIZGokM9Rh6+SmxpdpHpqmnAjo3zE9n/vJrs9pZ8se4LSSWUYCRXgBd0QYVLhRV3VRhZEDPSgZHy4xY92fu/Df7q65l5J8OLdJKvNbNRI5nOS8TfDHIxrqVqRux1aozqLak3bXSHcXQ2559md0dY756u3PAWBw2+NtZXb1VOgVHFTQHI0sEWSopI5UdJ6dpYZEdWVipB95p7LzDsXMdot9sO7295aH8UTq4HybSSVODUNQgg1HWHm+ctb/AMs3P0fMGz3FpPUgeIhUNSldDfC4FRlGYZGc9Bbf/ffS/s56I+ur/wBP98Le/de+3qfjcZkszX0mKw+OrstlK+ZKahxuMpJ67IVk78JBS0dLHLUVEzkcKilj/T21NNDbxPPcSqkKipZiAoHqSaAD7T0/bW1zezx2tnbvLcuaKiKWZj6Kqgkn7Aer3fgT/IP+UHyXzWE3f8hcPnvjX0b5Y6vIS7nx4oO3910SAS/w/amxMnEKzborRZDks5DTxwI4mhpq7SYjjr7j/eQ5R5UguLHliePdeYOA0GttGeFZJVw9OOiIkngzx8eshfb/AO7vzLzFLBf81o+2bIclTQXUgwQFjIIiBqatKAykU8Jq1G8t0n0p1l8dur9odN9PbUx+zOvdj4xMXgcHj1ZtKmR6isyGQq5WeqymZy9dNJU1tZO71FVUyvLIzOxPvntv+/7tzRu99vu+XjT7ncPqd2/YFUDCqoAVVAAVQABQdZz7Ns22cv7ZZ7Ns9mkG226aUReAHEkk5ZmJLMzEszEsxJJPQqeyfoz6+Xj8p+mu3635O/I2so+qeyaukq++O3qqlqqbY26J6appp+wtwywVEE8WLeKaCaJgyupKspuCQffXXk/f9ij5S5XjferRZF262BBmjBBEKVBGqoIOCOuYXOvKnNFxzlzbPBy3uDwPud0ystvMVZTO5DKQlCCDUEYIyOgH/wBCPdH/AD6Ls/8A9AHdfF7f9Wr2Iv6w8v8A/R8s/wDnNH/0F0Gf6n82/wDTLbl/2TTf9Ade/wBCPdFv+ZRdn/T/AJ4Dddv/AHU+/f1h2D/o+Wf/ADmj/wCguvf1P5t/6Zbcf+yab/oDr6Ev8jrCZrbn8rn4wYbcOIymBzFH/pr+8xOZoKvF5Kl+4+Q/bVXT/c0NdFBVQeelnSRNSDVG6sOCD75nfeDuLe793ubri1nSWBvpaMjBlNLK2BoQSDQgg54gjroV7G2d3t/tbyvaX1rJBdJ9TqSRWR1rd3DCqsARUEEVGQQeB6th9wz1LPXvfuvdaKf/AAoj627F3V/MGgyu19g713Ji/wDQP1tS/wARwG1c7mKD7iHK7zaaD7vH0FTT+eISKWTVqUMLjke+h/3Yd22qy9tGhvNzt4pv3jOdLyIpoVioaMwND69YN/eQ2Dfd059srjbNlu7i3G2RKWihkkUMJZyV1IpFQCCRWuQfPqiX/Qj3Rz/xiLs//wBAHdf/ANaeT7yI/rDy/wD9Hyz/AOc0f/QXUAf1P5t/6Zbcv+yab/oDr3+hHuf/AJ9F2hf/AMMHdf8Arf8AOp9+/rFsH/R8s/8AnNH/ANBde/qfzd/0y240/wCeab/oDrbD/wCEv2yN57N/2eH+9+0Nz7V/iX+y0/w/+8mAy2D+/wDs/wDT/wDd/Z/xSkpfuvtfuovJo1aPIuq2oXw0+9zuO33/APrffQ30M2j67V4bq+mv0dK6SaVoaV40NOHWWP3Xtn3faf68/vXa7m28T6LT4sTx6tP1erTrVa0qK04VFeI62w/eGfWWXWrN/O9/k4707x3TkvmB8T9sDcPYVbQQDujqLDQxQ5nesmKpUp6Xf+yKRTHHld1/w6njgyWMS1RkhDHPTrLVtMlRmB9373zsOXrOLkjnO78LbFY/S3LElYtRqYZTnTHqJMb/AApUq1EoVxc99PZi95nuTzfylAH3nQFuIBpUzBRRZYyaAyqtFZWPeirpIddMmmrmMNl9vZXIYLcGJyeDzeKq5qHKYfMUNVjMrja2nYx1FHkMfWxQVdHVQONLxyIrqeCPedUFxBdQx3FrOklu4BVlIZWB4FWBIIPqDTrCS6tbqxuJbS9tnhuozRkdSjqfRlYAg/Ijpt/H+3/P9PbvSfo2HxD+FXyB+bnZuO606L2XW5hnqYf7z71r4Kmi2HsHEsytU5rd+5fDJR4+GGAl4qZPJXVrjxUsE0rBCDOd+f8Alr2/2mXdeYb9Ux+nECDNM3ksaVqanixoijLsBnob8j+3/MnP25x2GyWbfTBv1Z2BEMQFKl3pQtQjTGCXbyFKkXi/zvfg9Q/GD49fy3vj30PtHdm9cT15j/k3LurceG2xkcnlNy7v3BL0BXZ3eG44sRDkhQVW5MnDO1PA8rrTUsKUsTtFTrbHz7v/ALgvzbzN7p8zcyX0FvPdNYeGjSKqpGgvAkSaitRGpUMQO5iXYAt1PXvp7fy7Hy97a8ucq7TdXNpZpehmjjeVi7m1Znk0K2lpH1sBgChVAFUAa7P+hHuf/n0XZ/8A6AW6/wD60+8nv6w7B/0fLP8A5zR/9BdY4/1O5u/6Zbcf+yab/oDr3+hHuf8A59F2h/6AG6/r/T/i0/m3v39Ydg/6Pln/AM5o/wDoLr39Tubv+mW3H/smm/6A62Xf+EzXX+/Nn/IT5I1W7dlbt2vS1fTOAp6Wp3FtvM4Snqahd70UjQU82ToqaOaZYwWKqSbC9rD3ih97Hc9tv+WuVEsdwgmdb5yQjq5A8I5IUmnWUv3Ytm3jatx5vbdNpubYPDb6fFiePVRpa6daitKitOFR69blPvBfrL7r3v3Xuve/de697917qnn+b1/K9xn8wvqrE5vY1Tidt/JDqqlyDdc53KMKPEbtwddLHVZXrrddfDTzzwUFXPD9xi6pldcfXs9wsNVUt7nD2S93ZvbLeZ7fcEeXla8ZfHRctG4ws8YJAJANJFxrSn4kTqIvd32ut/cjZoRbyrDzDaajbyNXQ2qmqKWgJ0PpFGALRsAwqpdW0C+6ehu5Pjpvev667w633Z1nvLHvJ5MPurE1OPNbTxuYxksNWshx+ew855iraKaekmU3SRh76S7BzHsXNO3x7py9usN3Yt+KNgaH+Fh8SMPNXAYeY656cwcsb/yrett3MO1TWt1mgde1gKVMbiqSLkdyMwrgmvQR/wC++l/x7O+iHp/2vtXc++NwYjaey9uZzdu6c/XU+Nwe2ttYmvzmezORqpBFTUGLxOMgqa+vq6iRgqRxRu7HgD2mvLyz2+1nvb+6jhs41LPJIyoiqOJZmIAA9SQOldjYX253UNjt1nLcXshoscal3Y+iqoLHGcDh1t2/y7f5GW5+vfjr352t8lNu0w+QPbfx67e646h6tmFFkqjqmHsXr3O7c/vHm54qiSjHZWZhyn20FPFJ/uHpJpFkk+7mdKPCX3Q+8La7pzRy5s/Kl0f6tWW5209zcCqi4MEyPoUEV8BSuokj9VgCBoUF81PbH2H/AHNsG9bhzVCrcxX1jNAkYIb6ZJomjbuBp4zq2ksp7FqqsdTdaordH90ozI/UHaCOrMrK2wN2BlYXDKynEgqykcg/T3mV/WLl85/ftnT/AJrR/wDQXWIZ5O5u/wCmW3L/ALJpv+gOuP8AoR7o/wCfRdof+gDurj/1k+/f1h2D/o+Wf/OaP/oLr39T+bf+mW3H/smm/wCgOhs+NmL7r6F+QvR3dkfTXaFWOp+2uvuwqiiXr7dcn8QodpbpxebyGO0jFxkjIUNHJAbMjASellNmBBzZPy9zJyxzDsB36zH1tlNCD48eGkjZVb4vJiD58MgjHQj5P2nm7lzmrl3fTyxuYjtbyKR6WsxJjVx4gAKfiTUPXOCDnr6hOIy2Pz2JxecxNStZiszjqLLYyrVJY1qsfkaaKsoqlY50imjWemmVgrqrC9iAePfIyeGW2mmt5l0zRsVYejKaEYxgjy66fI6yIroaowBH2Hh18tXujpfuKo7i7Yng6n7Mmgn7L33NBPFsTdEkUsUm6cq8csUiYtkkjkQgqQbEH3182Df9hTYtkV97tAwtIQQZowQRGuCNWD69cvebOU+aZ+aeZZoeWtweF9wuGVlt5iGUzOQQQlCCDUEVBGR0Gn+hHuj/AJ9F2f8A+gDuvkgX+v8ACfZv/WHYP+j5Z/8AOaP/AKC6IP6n82/9MtuP/ZNN/wBAdePSPc//AD6Ls/8A9AHdf/1q96/rDy//ANHyz/5zR/8AQXXv6n83f9MtuX/ZNN/0B19Ev+TPh8vgP5ZvxVw+exWRwmWots71SsxeWoarG5GkeTtXfk0aVNFWRQ1MDPDIrgOoJVgRwR75g++c8Fz7r84z20ySQNNHRlIZT+hFwIJB/I9dIfai3uLT255RtruB4rlLRQyOpVlILYZTQg/Ijqzv3E3Uhde9+690xbo2xt7eu28/s/d2Gx249rbpw+S29uPAZelircVmsJmKSagymLyNJMrRVNHXUc7xyIwIZWI9qLS7ubC6tr6ynaK8hdXR1NGV1IKspHAggEHpqeCG5hmtriJXt5FKsrAFWVhQgg4IINCDxHWkp/MX/wCE+3dXUG4txdn/AAww2U7n6brZ6vLN1bRTGu7a67jmmLnD4nG1EhrOy8DS+RUo5KJps2I7JNTTeN6uXP32u+8vsO92tttHPk6WG+KAv1BFLaag+JmGIHNKsGpFXKstQgwj9yfu57rts9xuvIcZutqYljbE/rRZrSMsf1kHACvigACkhq3WuVn9vbg2nl6/b26cFmNtZ/FTtS5TBZ/GVuGzONqktrp6/GZGCmraOoT8pIisP6e8o7a6tr2CO6s7iOa2cVV0YMrD1DKSCPmD1jHeWV7t1zJZ7haSwXiHuSRGR1xWjKwDCoNcjh0z/j/D8W/4m3t/pN17/e/+I59+690otqbQ3bvzO0O19j7X3FvPc2Tk8ON27tTCZLcOeyEpIAjocTiKWsr6uS5HEcbG59pb2+sttt5LvcbyK3tE+J5HVEH2sxAH5npbYbbuO63K2e12E9zdkVCRI0jkDiQqAsR+XWzF/LQ/4T79mb33VtzuH50YGXr3rHD1lPlsf0VUVSf397CmpJfLTUe9zj53XY+0JpUH3NMZf4zVxB4dFEHWo94ne7H3ltqsLK62P28uBc7tIpVrsD9GEEZMOofqyfwtTw1NGq9NPWVHtf8Ad1v3vbfe/cCBY7KM6ks6hnkYHHjlaqseAfDVmZ60fQAVbdCxeLxmDxmOwuFx1Bh8Nh6CkxeJxOLpKfH4zF4zH08dJQY7HUFJHDS0VBRUsKRQwxIscUahVAAA94HzTS3Ess88rPO7FmZiSzMTUsxNSSSaknJOT1meiLGqoihUUUAGAAOAA8gOtfz/AIUobW3Pu74MdU43ae3M9ufIwfLHY1dNQbexGQzVbDRR9P8AetPJWS0uNp6meOljnqY0aQqFDyKL3YXyV+6peWdj7h7zLe3UcMR2aYAuyoCfqbQ0BYgVoCacaA+nWPn3ldt3HdORdpt9s2+e5nXdomKxI0jBRb3QLFUBIAJArSlSB5jrSL/0I9z/AJ6i7P8Ap/zwO67n/wBZPvP7+sOwf9Hyz/5zR/8AQXWEP9T+bv8Apltx/wCyab/oDr3+hHuf/n0XZ/8A6AO6z/T/AKtPv39Ydg/6Pln/AM5o/wDoLr39T+bv+mW3H/smm/6A6sp/k+9UdpYH+ZR8UMvnetd/4bE0O+c5LW5TLbO3FjsdSRtsLdsavVVtZjoaanjMsiqC7AamA+pt7ir3v3rZrn2q5ygtt2tpJmt0oqyozH9aPgAxJ/LqUvZXlrmOw9zuVbu+2C9htUebU8kEqItbeYCrMoAqSAKnJIHn19F33y966I9aAP8APj6w7L3L/My7qzG2+vN87gxNRtnp9KfKYTaWfy2OneDqraUE6w1tBQT00jwzRsjgMdLAg2IPvpL93LeNps/ajY4LvdLaKYTXPa8iK2Z5KYLA58usC/vCcvb/ALn7jXFzt2x3lxbfSQDXHDI61ANRqVSKjzFa9U7/AOhHuj/n0XZ//oAbr/H/AJCT/T3OX9Ydg/6Pln/zmj/6C6hD+p/Nv/TLbl/2TTf9Ade/0I9z/X/RF2h/T/jwd1/71/Cfx79/WHYP+j5Z/wDOaP8A6C69/U7m7/pltx/7Jpv+gOtw7/hMns7d+z+nflNBu3au5NrT1vZewZqKHceDyeDlrIotrZdJZaWPJ0tM9RHG7AMyghSQD7wd+9lf2N/vvKD2N5FMq2kwJjdXAPiLglSaHrNH7s+2bltXK3MEO57fPbTNuGoLLG8ZI8GMVAcAkVBFRioPWzx7xK6yS6oZ/mz/AMl7a3zklqu8ukq/B9d/J2ixkNNlnyiS0uz+46HGUkFJi6DdtVRw1E+F3XjKCmSmocwkMwkgSOlq0MSQTUuRnsx783nt6qcvb/HJdcpM5K6cy2xYks0YJAaNiSzxEihq6EMWV4J92vZTbuf9W9bVKlrzUqU1Efp3AUUVZqAkMoAVZQCQvayuqoE0m/kJ8SPkn8VdyT7X+QHTW+eta2KqnpaTJ5nDzS7UzjU7iOSfbG9Mca3ae56QMwHlx9bUx3IBIPHvPvlnnblTnG1S75a323ukIBKqwEiVzSSJqSRn5OqnrBvmXkXmzlCeSHmDY54EU0EhUtC3ppmWsbV9A1R5gHHRdP8Aff7e/sUdBPrr/erf7D+vvfXv8PXf4/2H+8/6/wDr+9de6tV+FH8nj5l/M7M4XIUOwMt1B09WTJLk+4+0sRkNv4NsYDJ5Z9m4GtSj3Bv+qlNPJFCcfEceKkeOorKYXcQ5z9748iciQTxvuSX2+Adttbsrvq8vFcVSEZBOs66ZVG4dTHyP7H87c4zxyT2Em3bPXunuEKGgp/ZwtpkkJrggLHggyAinW+d8L/hr078GekcH0n07jZRR08v8Y3fu3JLE25ewN41NLTU2U3ZuKeICP7mpSljip6eO1PRUsccMQ0pduc3PnPW+e4XMFxv++SjxCNMca/2cMQJKxoPQVJLHLMSxyes+uTuT9l5H2O32LY4NNunc7nLyyEANLI2Ku1APIKoVFAVQAJnyNp6ir+PXfFJSQTVVVVdM9oU9NTU8TzVFRUTbIzkcMEEMatJLNLIwVVUFmYgAX9lHLDKnMvLzuwCC+gJJwABKlST6dHm5Att1+qirGF/+Onr5b/8AoR7n/wCfRdn/ANONg7r+v5/5dPvr3/WHYP8Ao+2f/OaP/oLrlT/U/m7/AKZbcf8Asmm/6A69/oR7n/59F2f/AOgDur6/+en37+sPL/8A0fLP/nNH/wBBde/qdzd/0y24/wDZNN/0B17/AEI9z/8APouz/wD0Ad1/7cn+E/T37+sOwf8AR8s/+c0f/QXXv6n83f8ATLbj/wBk03/QHX0/Ph/SVVB8Svi5Q11NUUdbRfHXpKkrKOrhkp6qkqqfrTbMNRTVNPMqSwVEEqFXRgGVgQQCPfI7nV0k5y5tkjYMjbndEEGoIM8lCCOIPkeupuwqybHsqOpDi0hBBwQRGtQR6joxXsM9G3Xvfuvde9+691737r3Xz/v+FDvR9P1P/MNzW88bBDBie/Ot9mdo6aZHSCDcFGMj17uOnfWbGsqqrZEeRmKegnIg/qLAdJ/uxcwtvPtlBYSuTPtt1Lb54lDpmjP2ASlBXPZ6U65/feV2IbX7gJukUREO42kchNcGWOsLgDyoiRE4odVeNeqK7/7z/vre8iOseuvfi1/9fn/W9+691aD/ACaekW71/mO/G3Bz00dRhdibrl7h3AZ4jPBFRdV0c+7sWJ4tDo8dduvH46ks3ovUC9/oYi99uYBy97W81XCsRcXMItkpg1uCI2z8oy7YzjqX/YrYf397l7AHjVre0LXT18vBH6ZHqRM0R/n9v0lPfK3rpP1737r3Xvfuvde9+691737r3Xvfuvde9+691737r3Xvfuvde9+691737r3Xvfuvde9+691737r3X//T3+Pfuvde9+691737r3Xvfuvde9+691737r3Xvfuvde9+691737r3Xvfuvde9+691737r3Xvfuvde9+691737r3Xvfuvde9+691737r3Xvfuvde9+691737r3Xvfuvde9+691737r3Xvfuvde9+690nd07Q2nvjDz7e3rtfbu8MBVMj1OD3ThcbuDD1Dx6gjT4zLU1XRTMgY2LISLn2ptL282+dbmwu5YLkcHjZkYfYykH+fTcsMM6GKeJXjPEMAR+w46Jhu7+V7/AC8d71M1Xnfhx0HFU1EqTzy7c2BiNltLMmu8jjZsWBVnlMhaQ2/db1PqYA+x5Ze7nudt6LHbc87loAoA8zS0Hp+qX4eXoMCnQOufbf2/u5HluOS9rMrGpItolJJ4klVBJJNSTxOT0laD+UX/AC18bVxVtP8AD7qSSaHXoSvocxlaQ+SN4m8tBlMxWUM9lclfJG2lrMtmAIWSe9XurKhRueL4KfRlU/tVQR+R+XSdfa325QhhyTttfnBGR+wgjo2/WPx26A6UVV6d6Q6k6sZac0pm69662js6pkgYlpI6iq2/iKCpqfM7FpDI7NI7FmJYkkFbtzPzJv5J3zmC9vKmv608kor8g7ECnlTgMDoVbbsmzbNCtvs+021rAOCwxJGMmpwigZJJPqSTx6GT2R9GfXvfuvde9+691737r3Xvfuvde9+691737r3Xvfuvde9+691737r3Xvfuvde9+691737r3Xvfuvde9+690X7uL4ofGX5Bss3d3QfUnaVckcMMOY3psPbmb3BSw09/DDRbiqqBs5RRRhiAsVQi6SRaxI9iXY+cubOWccv8x3tnGa1WKZ0Q141QHQfzU9Eu78t8vb+qJvmx2l4qmo8aJJKH5FlJHpjy6Ldhv5Sv8tzBZCnydF8POnJ6mmYPHFmcNW7ix7EMrAVGI3BkcniqtSV5WWF1IuCLEj2Kp/ej3UuI2ik55vwp/hcIfyZArD8iOg6ntd7cxsHXknbKj1t42H7GUj+XR6dm7G2T1zt+j2n17s/a2xNrY7V/D9tbN2/idr7foddtf2eGwlJQ46l16RfRGt7e48vtwv8AdLl7zcr6a4vG4vK7SOftZyWP5noa21tbWcMdtaW6RW6iiqihVA9AqgAD7B0qfaPp/r3v3Xuve/de697917r3v3Xuve/de697917r3v3Xuve/de6QvYHV/WfbOCfa/anXexezNtSOZH272BtLAbzwTyMuhnfE7jx+SoGcobEmO9uPZhtu77rs1wLvZ9zuLS7H44ZHif8A3pGU/wA+kl7YWO5W8lpuNlFcWjghkkRXRgcEFWBBBHEEdEhyX8o/+WzlqyWuqvh71DFPNp1pjcblMLRrpAUeLHYfK0OPguBz44lueTz7kCL3p91YUWNOeL4qP4mVj/vTKSfzPQOf2u9uXYseSdtr8oIwP2AAdGl6d+Mfx1+PlPJT9H9HdVdUmoiaCsrNi7F27t3LZKNmVmGWzWOx8OXy5JRReqnlbSii9lUAIb5zbzRzM4fmDmC8vKHAmld1X/SqxKr/ALUDiT5noSbRy9sOwRPDsey2tnExqRDEkeo4FW0KKmgAqamgHp0OfsPdHHXvfuvde9+691737r3Xvfuvde9+691737r3Xvfuvde9+691737r3Xvfuvde9+691737r3QZ9i9K9N9wU0VH211L1n2jRwwvTw0nYuw9rb2poaeRi8kEUG5cVk4o4XZiSoAUk8j2bbXv2+bI5k2XebuzcmtYJpIjX1rGy5+fSG/2zbd0he33PboLm3YUKyxpIpB4gq4IIPpTon+c/lOfy39wVZra/wCHXS1PMWlcpg9vTbZpLzSmVwKDbdbiaEKrNZFEdo1sqgKAPY3g95vdO2QRx8835XHxPrOPm4Y/bnPE56CUntf7dSnU3JG2A/K3jX+SqB1xwf8AKb/lvberVr6D4d9MTzoYyI83gKjc1EfFKky6sbuSuy2OcF4wGBiOtCVa6sQfT+83uncxmOTnm/C/0X0HhT4kCt/Pjnj16P2v9uom1LyRthPzt42H7GUjo4/XnTnUXUVE+N6n6r646wx0kUUElB15sfbOyqKSCH/MwvS7bxeMgaKL+ypWy/j2Btz3zet6k8Xed4uruWpNZpZJTU8TV2Y1PmehdY7bt22QpbbbYQ29uqgBYkWNQBwAVQAAPIAUHQj+yvpb1737r3Xvfuvde9+691737r3Xvfuvde9+691737r3Xvfuvde9+691737r3Xvfuvde9+69025jDYjcOMrcLn8Vjc5hsjCabIYnMUNLk8ZX07EM0FbQVsU1LVQsyglXRlJH09uwTz20sc9tM8c6mqspKsD6gihB+zqrokiskiBkPEEVB+0HonW9/wCW78BexJpqrdXw++PVTW1COlTkcT1htfa+TqdfiBkqcntagwtfUVCLAqpK8jSIo0qwBII52/3T9yNrRY7Lnfc1jHBWuJJFHHgshYAZyAKE5PQSvuQORtymkuL7k/bZbh/ic20Ws4Ay2jUaAAAk4GOgzj/lA/y043SRfiD1aWjdXUSDcksZKMGAeKXPvFKhI5VgVYcEEezU+9vusQQed7zPzT/oDpAPav24Br/Unbf+cCf5ujI9YfDf4l9K1lFk+pvjT0V19msfIZaPcW1urNl4rdEUvnkqVlO54MONwSyQyyHxs9SxiUBU0qqgBbd+eec9/R4t65r3G5gYUKSXErR0pT+zLaBUDNFzxOej/auVOWNiZn2Xl2xtJDxaGCKNjStKsqgmlTSpx5dGS9hXo/697917r3v3Xuve/de697917r3v3Xuve/de697917r3v3Xui/8AyV+UPSnxE63Xtzv7ddRsvr0bjw21qjcFPt3ce6Ps8pnvuRjxPitqYrNZt6d/tH1PFTS6bC459iXlTlHfudt1/cnLdmJ9z8JpAhdI6qlNVGkZErngWHRFzHzJs3Ke1S71v934G2Rsqs+h3oXYKvbGruasQMKaeeOiHbq/no/yv9sYCtzkHySi3VUU0Oul27tXrjtOtz+VmKF46SihyGzMVjaeaQKfXWVVLTqeHkUkXkSy+717uXlzHbtyoYVJy8k0Coo9SRKxP2KrE+QPQIvfez2vsbf6h+bYJB5LGskjk0r8KISPtagBwSCR1phfzSP5gWQ/mIfI1ez6PbdRsvrjZe3I9idXbYyEtPPnItuwZTIZaqz255qR5aT+8m4chkGkmhp5Hp6SCOGnR5jE9RNnj7Qe2kfthyudpkuhPutxL41xItQmvSFCRg0OhFFASAWJZiBUKuEXu57kt7kcww3tvbPDs9rGY4EfTroTqeR6VAZzQaQzKqqtDXUTWub/AO2v/vufcrDqKh13/vuf6Ee/de620f8AhL10M9RuD5L/ACcyNLIsGMxO3ujNo1bU4aCoqcxVU2/N/wASVLf5qoxsGI256UuWSsOqw06sLfvdcxhbflTlKJ+53e7kFeAUGGE08wS0/HzXHyzF+6tsHZzTzTKimpS1jP4hQCWYcMA1gODkjNKCu4J7wh6zB697917r3v3Xuve/de697917r3v3Xuve/de697917r3v3Xuve/de697917r3v3Xuve/de697917r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Q9/woz/7dwZP/wATZ1Z/0Nn/AHkV913/AKenB/zwXH+BOoQ+8R/06zef+a9v/wBXk60Cvp/X/fD/AGHvpL1zo69/xH+x/wBf3vr3Xf8Avv8AW+n9D7117pzweEy+5c1h9uYDG1mYz24Mnj8LhcRj4HqshlcvlauKhxuNoaaINLUVldWTpFEigl3YAfX21cXEFpbz3dzKEtokZ3ZjQKqglmJ8gACSfTpRaWtxfXVtY2cRku5pFjRRxZ3IVVHzJIA+Z6+m1/Le+JUPwo+HnUfRdXHSHedBipd09o1tHUCrp6/szdsgy26RBVraKrosLLJHiqSVFQS0VBCxGosTyX90+dDz9zxvfMSFvoHcR24IoRBGNMdR5FgDIwNaM7Dh11K9vOVF5K5O2Tl2oNzDFWUgkhpnOuUgkAldbELgdoXHR6Pce9DTr3v3Xuve/de697917r3v3Xuve/de697917r3v3Xuve/de697917r3v3Xuve/de697917r3v3Xuv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VGf/ChzBZvcH8unMUeAw2VzlZB3D1pXzUuHx1XkqmGhpP489VWywUUM0sdJSobySEBEHJI95B/dlube190LeS5uEjjNjOKswUVIWgqSMnyHE9Qx7+2d3fe2e729layTXBmgIVFZ2IWVSTpUE0ABJxgCpx1oCZDF5PEzilyuPrsZUtGsop8hST0U5hcsFkEFTHHIY3ZCA1rEg++lEU8NwuuCVXStKqQRX0qK9c6bqzu7GQQ3tpJDNSul1ZDTIBowBpg0PDB6g/1Nv8AePbnSb0HRmunPhj8sfkFlqbD9OfHjtrfc1VKkP8AEMZsvM0226IvK0CvmN3ZWmoNq4On8yMhlra2CIMCC3B9hLfOfeS+WoGn3zmiyt1A4GVS58+2NS0jmmaKpPQz2f265636ZLfa+VL52Ne5omjjFPWWXRGPzYdbgn8pP+R3TfEncmH+R/yfrNv7v76x0Esmxdh4cwZrZvVFRVwxoc9U5WeAR7i7CpomkihmplFBjCzPTyVMxiqIcIPen7wT862s/K3KKSwctsR4srVWW4APwBQeyEmhIbvkwGCiqnMv2h9joOR5k5h5iljuOZaEIq90VuDiqllBaUioL0AUEqoOWbY394udZEde9+691737r3Xvfuvde9+691737r3Xvfuvde9+691737r3Xvfuvde9+691737r3Xvfuvde9+691737r3X/1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Q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L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X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AB7BD-912E-4D38-B3F7-04BBD5860DF7}"/>
            </a:ext>
          </a:extLst>
        </xdr:cNvPr>
        <xdr:cNvSpPr>
          <a:spLocks noChangeAspect="1" noChangeArrowheads="1"/>
        </xdr:cNvSpPr>
      </xdr:nvSpPr>
      <xdr:spPr bwMode="auto">
        <a:xfrm>
          <a:off x="0" y="829818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zoomScaleNormal="100" workbookViewId="0">
      <selection activeCell="J2" sqref="J2"/>
    </sheetView>
  </sheetViews>
  <sheetFormatPr defaultRowHeight="15" x14ac:dyDescent="0.25"/>
  <cols>
    <col min="1" max="1" width="3.7109375" customWidth="1"/>
    <col min="2" max="2" width="11" customWidth="1"/>
    <col min="3" max="3" width="23.5703125" customWidth="1"/>
    <col min="4" max="4" width="12.28515625" bestFit="1" customWidth="1"/>
    <col min="5" max="5" width="11.28515625" bestFit="1" customWidth="1"/>
  </cols>
  <sheetData>
    <row r="1" spans="1:10" ht="27" x14ac:dyDescent="0.5">
      <c r="A1" s="49"/>
      <c r="B1" s="52" t="s">
        <v>63</v>
      </c>
      <c r="C1" s="49"/>
      <c r="D1" s="49"/>
      <c r="E1" s="49"/>
      <c r="F1" s="49"/>
      <c r="G1" s="49"/>
      <c r="H1" s="49"/>
      <c r="I1" s="49"/>
      <c r="J1" s="49">
        <v>240609</v>
      </c>
    </row>
    <row r="2" spans="1:10" ht="15.75" thickBot="1" x14ac:dyDescent="0.3">
      <c r="A2" s="49"/>
      <c r="B2" s="50" t="s">
        <v>57</v>
      </c>
      <c r="C2" s="59"/>
      <c r="D2" s="49"/>
      <c r="E2" s="49"/>
      <c r="F2" s="49"/>
      <c r="G2" s="49"/>
      <c r="H2" s="49"/>
      <c r="I2" s="49"/>
      <c r="J2" s="49"/>
    </row>
    <row r="3" spans="1:10" ht="17.25" thickBot="1" x14ac:dyDescent="0.3">
      <c r="A3" s="49"/>
      <c r="B3" s="50" t="s">
        <v>58</v>
      </c>
      <c r="C3" s="64"/>
      <c r="D3" s="49"/>
      <c r="E3" s="55">
        <v>90</v>
      </c>
      <c r="F3" s="49"/>
      <c r="G3" s="49"/>
      <c r="H3" s="49"/>
      <c r="I3" s="49"/>
      <c r="J3" s="49"/>
    </row>
    <row r="4" spans="1:10" ht="28.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s="32" customFormat="1" x14ac:dyDescent="0.25">
      <c r="A5" s="48" t="s">
        <v>141</v>
      </c>
      <c r="B5" s="48" t="s">
        <v>0</v>
      </c>
      <c r="C5" s="48" t="s">
        <v>59</v>
      </c>
      <c r="D5" s="48" t="s">
        <v>41</v>
      </c>
      <c r="E5" s="48" t="s">
        <v>60</v>
      </c>
      <c r="F5" s="48" t="s">
        <v>61</v>
      </c>
      <c r="G5" s="50"/>
      <c r="H5" s="50"/>
      <c r="I5" s="50"/>
      <c r="J5" s="50"/>
    </row>
    <row r="6" spans="1:10" x14ac:dyDescent="0.25">
      <c r="A6" s="111"/>
      <c r="B6" s="116" t="s">
        <v>107</v>
      </c>
      <c r="C6" s="53"/>
      <c r="D6" s="53"/>
      <c r="E6" s="115">
        <f>(Gällande!$E$35*Gällande!$A$4)+((Resultatlista!D6-(Gällande!$E$6*Gällande!$A$4))/Gällande!$H$6)</f>
        <v>570.62324257905959</v>
      </c>
      <c r="F6" s="53">
        <f>_xlfn.RANK.EQ(E6,$E$6:$E$99,0)</f>
        <v>41</v>
      </c>
      <c r="G6" s="49"/>
      <c r="H6" s="49"/>
      <c r="I6" s="49"/>
      <c r="J6" s="49"/>
    </row>
    <row r="7" spans="1:10" x14ac:dyDescent="0.25">
      <c r="A7" s="111"/>
      <c r="B7" s="116" t="s">
        <v>107</v>
      </c>
      <c r="C7" s="53"/>
      <c r="D7" s="53"/>
      <c r="E7" s="115">
        <f>(Gällande!$E$35*Gällande!$A$4)+((Resultatlista!D7-(Gällande!$E$6*Gällande!$A$4))/Gällande!$H$6)</f>
        <v>570.62324257905959</v>
      </c>
      <c r="F7" s="53">
        <f>_xlfn.RANK.EQ(E7,$E$6:$E$99,0)</f>
        <v>41</v>
      </c>
      <c r="G7" s="49"/>
      <c r="H7" s="49"/>
      <c r="I7" s="49"/>
      <c r="J7" s="49"/>
    </row>
    <row r="8" spans="1:10" x14ac:dyDescent="0.25">
      <c r="A8" s="111"/>
      <c r="B8" s="116" t="s">
        <v>107</v>
      </c>
      <c r="C8" s="53"/>
      <c r="D8" s="53"/>
      <c r="E8" s="115">
        <f>(Gällande!$E$35*Gällande!$A$4)+((Resultatlista!D8-(Gällande!$E$6*Gällande!$A$4))/Gällande!$H$6)</f>
        <v>570.62324257905959</v>
      </c>
      <c r="F8" s="53">
        <f>_xlfn.RANK.EQ(E8,$E$6:$E$99,0)</f>
        <v>41</v>
      </c>
      <c r="G8" s="49"/>
      <c r="H8" s="49"/>
      <c r="I8" s="49"/>
      <c r="J8" s="49"/>
    </row>
    <row r="9" spans="1:10" x14ac:dyDescent="0.25">
      <c r="A9" s="111"/>
      <c r="B9" s="116" t="s">
        <v>164</v>
      </c>
      <c r="C9" s="53"/>
      <c r="D9" s="53"/>
      <c r="E9" s="115">
        <f>(Gällande!$E$35*Gällande!$A$4)+((Resultatlista!D9-(Gällande!$E$8*Gällande!$A$4))/Gällande!$H$8)</f>
        <v>693.91627689064137</v>
      </c>
      <c r="F9" s="53">
        <f>_xlfn.RANK.EQ(E9,$E$6:$E$99,0)</f>
        <v>7</v>
      </c>
      <c r="G9" s="49"/>
      <c r="H9" s="49"/>
      <c r="I9" s="49"/>
      <c r="J9" s="49"/>
    </row>
    <row r="10" spans="1:10" x14ac:dyDescent="0.25">
      <c r="A10" s="111"/>
      <c r="B10" s="116" t="s">
        <v>164</v>
      </c>
      <c r="C10" s="53"/>
      <c r="D10" s="53"/>
      <c r="E10" s="115">
        <f>(Gällande!$E$35*Gällande!$A$4)+((Resultatlista!D10-(Gällande!$E$8*Gällande!$A$4))/Gällande!$H$8)</f>
        <v>693.91627689064137</v>
      </c>
      <c r="F10" s="53">
        <f>_xlfn.RANK.EQ(E10,$E$6:$E$99,0)</f>
        <v>7</v>
      </c>
      <c r="G10" s="49"/>
      <c r="H10" s="49"/>
      <c r="I10" s="49"/>
      <c r="J10" s="49"/>
    </row>
    <row r="11" spans="1:10" x14ac:dyDescent="0.25">
      <c r="A11" s="111"/>
      <c r="B11" s="116" t="s">
        <v>165</v>
      </c>
      <c r="C11" s="53"/>
      <c r="D11" s="53"/>
      <c r="E11" s="115">
        <f>(Gällande!$E$35*Gällande!$A$4)+((Resultatlista!D11-(Gällande!$E$7*Gällande!$A$4))/Gällande!$H$7)</f>
        <v>666.12503847768289</v>
      </c>
      <c r="F11" s="53">
        <f>_xlfn.RANK.EQ(E11,$E$6:$E$99,0)</f>
        <v>17</v>
      </c>
      <c r="G11" s="49"/>
      <c r="H11" s="49"/>
      <c r="I11" s="49"/>
      <c r="J11" s="49"/>
    </row>
    <row r="12" spans="1:10" x14ac:dyDescent="0.25">
      <c r="A12" s="111"/>
      <c r="B12" s="116" t="s">
        <v>165</v>
      </c>
      <c r="C12" s="53"/>
      <c r="D12" s="53"/>
      <c r="E12" s="115">
        <f>(Gällande!$E$35*Gällande!$A$4)+((Resultatlista!D12-(Gällande!$E$7*Gällande!$A$4))/Gällande!$H$7)</f>
        <v>666.12503847768289</v>
      </c>
      <c r="F12" s="53">
        <f>_xlfn.RANK.EQ(E12,$E$6:$E$99,0)</f>
        <v>17</v>
      </c>
      <c r="G12" s="49"/>
      <c r="H12" s="49"/>
      <c r="I12" s="49"/>
      <c r="J12" s="49"/>
    </row>
    <row r="13" spans="1:10" x14ac:dyDescent="0.25">
      <c r="A13" s="111"/>
      <c r="B13" s="116" t="s">
        <v>166</v>
      </c>
      <c r="C13" s="53"/>
      <c r="D13" s="53"/>
      <c r="E13" s="115">
        <f>(Gällande!$E$35*Gällande!$A$4)+((Resultatlista!D13-(Gällande!$E$10*Gällande!$A$4))/Gällande!$H$10)</f>
        <v>636.29095773140693</v>
      </c>
      <c r="F13" s="53">
        <f>_xlfn.RANK.EQ(E13,$E$6:$E$99,0)</f>
        <v>23</v>
      </c>
      <c r="G13" s="49"/>
      <c r="H13" s="49"/>
      <c r="I13" s="49"/>
      <c r="J13" s="49"/>
    </row>
    <row r="14" spans="1:10" x14ac:dyDescent="0.25">
      <c r="A14" s="111"/>
      <c r="B14" s="116" t="s">
        <v>166</v>
      </c>
      <c r="C14" s="53"/>
      <c r="D14" s="53"/>
      <c r="E14" s="115">
        <f>(Gällande!$E$35*Gällande!$A$4)+((Resultatlista!D14-(Gällande!$E$10*Gällande!$A$4))/Gällande!$H$10)</f>
        <v>636.29095773140693</v>
      </c>
      <c r="F14" s="53">
        <f>_xlfn.RANK.EQ(E14,$E$6:$E$99,0)</f>
        <v>23</v>
      </c>
      <c r="G14" s="49"/>
      <c r="H14" s="49"/>
      <c r="I14" s="49"/>
      <c r="J14" s="49"/>
    </row>
    <row r="15" spans="1:10" x14ac:dyDescent="0.25">
      <c r="A15" s="111"/>
      <c r="B15" s="116" t="s">
        <v>167</v>
      </c>
      <c r="C15" s="53"/>
      <c r="D15" s="53"/>
      <c r="E15" s="115">
        <f>(Gällande!$E$35*Gällande!$A$4)+((Resultatlista!D15-(Gällande!$E$9*Gällande!$A$4))/Gällande!$H$9)</f>
        <v>549.87243867243876</v>
      </c>
      <c r="F15" s="53">
        <f>_xlfn.RANK.EQ(E15,$E$6:$E$99,0)</f>
        <v>46</v>
      </c>
      <c r="G15" s="49"/>
      <c r="H15" s="49"/>
      <c r="I15" s="49"/>
      <c r="J15" s="49"/>
    </row>
    <row r="16" spans="1:10" x14ac:dyDescent="0.25">
      <c r="A16" s="113"/>
      <c r="B16" s="114" t="s">
        <v>120</v>
      </c>
      <c r="C16" s="53"/>
      <c r="D16" s="53"/>
      <c r="E16" s="115">
        <f>(Gällande!$E$35*Gällande!$A$4)+((Resultatlista!D16-(Gällande!$E$30*Gällande!$A$4))/Gällande!$H$30)</f>
        <v>620.7758891888717</v>
      </c>
      <c r="F16" s="53">
        <f>_xlfn.RANK.EQ(E16,$E$6:$E$99,0)</f>
        <v>33</v>
      </c>
      <c r="G16" s="49"/>
      <c r="H16" s="49"/>
      <c r="I16" s="49"/>
      <c r="J16" s="49"/>
    </row>
    <row r="17" spans="1:10" x14ac:dyDescent="0.25">
      <c r="A17" s="113"/>
      <c r="B17" s="114" t="s">
        <v>120</v>
      </c>
      <c r="C17" s="53"/>
      <c r="D17" s="53"/>
      <c r="E17" s="115">
        <f>(Gällande!$E$35*Gällande!$A$4)+((Resultatlista!D17-(Gällande!$E$30*Gällande!$A$4))/Gällande!$H$30)</f>
        <v>620.7758891888717</v>
      </c>
      <c r="F17" s="53">
        <f>_xlfn.RANK.EQ(E17,$E$6:$E$99,0)</f>
        <v>33</v>
      </c>
      <c r="G17" s="49"/>
      <c r="H17" s="49"/>
      <c r="I17" s="49"/>
      <c r="J17" s="49"/>
    </row>
    <row r="18" spans="1:10" x14ac:dyDescent="0.25">
      <c r="A18" s="113"/>
      <c r="B18" s="114" t="s">
        <v>120</v>
      </c>
      <c r="C18" s="53"/>
      <c r="D18" s="53"/>
      <c r="E18" s="115">
        <f>(Gällande!$E$35*Gällande!$A$4)+((Resultatlista!D18-(Gällande!$E$30*Gällande!$A$4))/Gällande!$H$30)</f>
        <v>620.7758891888717</v>
      </c>
      <c r="F18" s="53">
        <f>_xlfn.RANK.EQ(E18,$E$6:$E$99,0)</f>
        <v>33</v>
      </c>
      <c r="G18" s="49"/>
      <c r="H18" s="49"/>
      <c r="I18" s="49"/>
      <c r="J18" s="49"/>
    </row>
    <row r="19" spans="1:10" x14ac:dyDescent="0.25">
      <c r="A19" s="113"/>
      <c r="B19" s="114" t="s">
        <v>119</v>
      </c>
      <c r="C19" s="53"/>
      <c r="D19" s="53"/>
      <c r="E19" s="115">
        <f>(Gällande!$E$35*Gällande!$A$4)+((Resultatlista!D19-(Gällande!$E$29*Gällande!$A$4))/Gällande!$H$29)</f>
        <v>679.10754944462951</v>
      </c>
      <c r="F19" s="53">
        <f>_xlfn.RANK.EQ(E19,$E$6:$E$99,0)</f>
        <v>11</v>
      </c>
      <c r="G19" s="49"/>
      <c r="H19" s="49"/>
      <c r="I19" s="49"/>
      <c r="J19" s="49"/>
    </row>
    <row r="20" spans="1:10" x14ac:dyDescent="0.25">
      <c r="A20" s="113"/>
      <c r="B20" s="114" t="s">
        <v>119</v>
      </c>
      <c r="C20" s="53"/>
      <c r="D20" s="53"/>
      <c r="E20" s="115">
        <f>(Gällande!$E$35*Gällande!$A$4)+((Resultatlista!D20-(Gällande!$E$29*Gällande!$A$4))/Gällande!$H$29)</f>
        <v>679.10754944462951</v>
      </c>
      <c r="F20" s="53">
        <f>_xlfn.RANK.EQ(E20,$E$6:$E$99,0)</f>
        <v>11</v>
      </c>
      <c r="G20" s="49"/>
      <c r="H20" s="49"/>
      <c r="I20" s="49"/>
      <c r="J20" s="49"/>
    </row>
    <row r="21" spans="1:10" x14ac:dyDescent="0.25">
      <c r="A21" s="113"/>
      <c r="B21" s="114" t="s">
        <v>121</v>
      </c>
      <c r="C21" s="53"/>
      <c r="D21" s="53"/>
      <c r="E21" s="115">
        <f>(Gällande!$E$35*Gällande!$A$4)+((Resultatlista!D21-(Gällande!$E$32*Gällande!$A$4))/Gällande!$H$32)</f>
        <v>672.78859198355599</v>
      </c>
      <c r="F21" s="53">
        <f>_xlfn.RANK.EQ(E21,$E$6:$E$99,0)</f>
        <v>15</v>
      </c>
      <c r="G21" s="49"/>
      <c r="H21" s="50"/>
      <c r="I21" s="50"/>
      <c r="J21" s="50"/>
    </row>
    <row r="22" spans="1:10" x14ac:dyDescent="0.25">
      <c r="A22" s="113"/>
      <c r="B22" s="114" t="s">
        <v>121</v>
      </c>
      <c r="C22" s="53"/>
      <c r="D22" s="53"/>
      <c r="E22" s="115">
        <f>(Gällande!$E$35*Gällande!$A$4)+((Resultatlista!D22-(Gällande!$E$32*Gällande!$A$4))/Gällande!$H$32)</f>
        <v>672.78859198355599</v>
      </c>
      <c r="F22" s="53">
        <f>_xlfn.RANK.EQ(E22,$E$6:$E$99,0)</f>
        <v>15</v>
      </c>
      <c r="G22" s="49"/>
      <c r="H22" s="50"/>
      <c r="I22" s="50"/>
      <c r="J22" s="50"/>
    </row>
    <row r="23" spans="1:10" x14ac:dyDescent="0.25">
      <c r="A23" s="113"/>
      <c r="B23" s="114" t="s">
        <v>122</v>
      </c>
      <c r="C23" s="53"/>
      <c r="D23" s="53"/>
      <c r="E23" s="115">
        <f>(Gällande!$E$35*Gällande!$A$4)+((Resultatlista!D23-(Gällande!$E$33*Gällande!$A$4))/Gällande!$H$33)</f>
        <v>592.79538506760719</v>
      </c>
      <c r="F23" s="53">
        <f>_xlfn.RANK.EQ(E23,$E$6:$E$99,0)</f>
        <v>39</v>
      </c>
      <c r="G23" s="49"/>
      <c r="H23" s="51"/>
      <c r="I23" s="51"/>
      <c r="J23" s="51"/>
    </row>
    <row r="24" spans="1:10" x14ac:dyDescent="0.25">
      <c r="A24" s="113"/>
      <c r="B24" s="114" t="s">
        <v>122</v>
      </c>
      <c r="C24" s="53"/>
      <c r="D24" s="53"/>
      <c r="E24" s="115">
        <f>(Gällande!$E$35*Gällande!$A$4)+((Resultatlista!D24-(Gällande!$E$33*Gällande!$A$4))/Gällande!$H$33)</f>
        <v>592.79538506760719</v>
      </c>
      <c r="F24" s="53">
        <f>_xlfn.RANK.EQ(E24,$E$6:$E$99,0)</f>
        <v>39</v>
      </c>
      <c r="G24" s="49"/>
      <c r="H24" s="49"/>
      <c r="I24" s="49"/>
      <c r="J24" s="49"/>
    </row>
    <row r="25" spans="1:10" x14ac:dyDescent="0.25">
      <c r="A25" s="111"/>
      <c r="B25" s="114" t="s">
        <v>142</v>
      </c>
      <c r="C25" s="53"/>
      <c r="D25" s="53"/>
      <c r="E25" s="115">
        <f>(Gällande!$E$35*Gällande!$A$4)+((Resultatlista!D25-(Gällande!$E$11*Gällande!$A$4))/Gällande!$H$11)</f>
        <v>223.13081232492925</v>
      </c>
      <c r="F25" s="53">
        <f>_xlfn.RANK.EQ(E25,$E$6:$E$99,0)</f>
        <v>84</v>
      </c>
      <c r="G25" s="49"/>
      <c r="H25" s="49"/>
      <c r="I25" s="49"/>
      <c r="J25" s="49"/>
    </row>
    <row r="26" spans="1:10" x14ac:dyDescent="0.25">
      <c r="A26" s="111"/>
      <c r="B26" s="116" t="s">
        <v>169</v>
      </c>
      <c r="C26" s="53"/>
      <c r="D26" s="53"/>
      <c r="E26" s="115">
        <f>(Gällande!$E$35*Gällande!$A$4)+((Resultatlista!D26-(Gällande!$E$13*Gällande!$A$4))/Gällande!$H$13)</f>
        <v>527.94112829845335</v>
      </c>
      <c r="F26" s="53">
        <f>_xlfn.RANK.EQ(E26,$E$6:$E$99,0)</f>
        <v>60</v>
      </c>
      <c r="G26" s="49"/>
      <c r="H26" s="49"/>
      <c r="I26" s="49"/>
      <c r="J26" s="49"/>
    </row>
    <row r="27" spans="1:10" x14ac:dyDescent="0.25">
      <c r="A27" s="111"/>
      <c r="B27" s="116" t="s">
        <v>169</v>
      </c>
      <c r="C27" s="53"/>
      <c r="D27" s="53"/>
      <c r="E27" s="115">
        <f>(Gällande!$E$35*Gällande!$A$4)+((Resultatlista!D27-(Gällande!$E$13*Gällande!$A$4))/Gällande!$H$13)</f>
        <v>527.94112829845335</v>
      </c>
      <c r="F27" s="53">
        <f>_xlfn.RANK.EQ(E27,$E$6:$E$99,0)</f>
        <v>60</v>
      </c>
      <c r="G27" s="49"/>
      <c r="H27" s="49"/>
      <c r="I27" s="49"/>
      <c r="J27" s="49"/>
    </row>
    <row r="28" spans="1:10" x14ac:dyDescent="0.25">
      <c r="A28" s="111"/>
      <c r="B28" s="116" t="s">
        <v>168</v>
      </c>
      <c r="C28" s="53"/>
      <c r="D28" s="53"/>
      <c r="E28" s="115">
        <f>(Gällande!$E$35*Gällande!$A$4)+((Resultatlista!D28-(Gällande!$E$12*Gällande!$A$4))/Gällande!$H$12)</f>
        <v>519.92628453648717</v>
      </c>
      <c r="F28" s="53">
        <f>_xlfn.RANK.EQ(E28,$E$6:$E$99,0)</f>
        <v>64</v>
      </c>
      <c r="G28" s="49"/>
      <c r="H28" s="49"/>
      <c r="I28" s="49"/>
      <c r="J28" s="49"/>
    </row>
    <row r="29" spans="1:10" x14ac:dyDescent="0.25">
      <c r="A29" s="111"/>
      <c r="B29" s="114" t="s">
        <v>111</v>
      </c>
      <c r="C29" s="53"/>
      <c r="D29" s="53"/>
      <c r="E29" s="115">
        <f>(Gällande!$E$35*Gällande!$A$4)+((Resultatlista!D29-(Gällande!$E$15*Gällande!$A$4))/Gällande!$H$15)</f>
        <v>336.87633928571461</v>
      </c>
      <c r="F29" s="53">
        <f>_xlfn.RANK.EQ(E29,$E$6:$E$99,0)</f>
        <v>77</v>
      </c>
      <c r="G29" s="49"/>
      <c r="H29" s="49"/>
      <c r="I29" s="49"/>
      <c r="J29" s="49"/>
    </row>
    <row r="30" spans="1:10" x14ac:dyDescent="0.25">
      <c r="A30" s="111"/>
      <c r="B30" s="114" t="s">
        <v>111</v>
      </c>
      <c r="C30" s="53"/>
      <c r="D30" s="53"/>
      <c r="E30" s="115">
        <f>(Gällande!$E$35*Gällande!$A$4)+((Resultatlista!D30-(Gällande!$E$15*Gällande!$A$4))/Gällande!$H$15)</f>
        <v>336.87633928571461</v>
      </c>
      <c r="F30" s="53">
        <f>_xlfn.RANK.EQ(E30,$E$6:$E$99,0)</f>
        <v>77</v>
      </c>
      <c r="G30" s="49"/>
      <c r="H30" s="49"/>
      <c r="I30" s="49"/>
      <c r="J30" s="49"/>
    </row>
    <row r="31" spans="1:10" x14ac:dyDescent="0.25">
      <c r="A31" s="111"/>
      <c r="B31" s="114" t="s">
        <v>143</v>
      </c>
      <c r="C31" s="53"/>
      <c r="D31" s="53"/>
      <c r="E31" s="115">
        <f>(Gällande!$E$35*Gällande!$A$4)+((Resultatlista!D31-(Gällande!$E$14*Gällande!$A$4))/Gällande!$H$14)</f>
        <v>509.24887218045086</v>
      </c>
      <c r="F31" s="53">
        <f>_xlfn.RANK.EQ(E31,$E$6:$E$99,0)</f>
        <v>65</v>
      </c>
      <c r="G31" s="49"/>
      <c r="H31" s="49"/>
      <c r="I31" s="49"/>
      <c r="J31" s="49"/>
    </row>
    <row r="32" spans="1:10" x14ac:dyDescent="0.25">
      <c r="A32" s="112"/>
      <c r="B32" s="117" t="s">
        <v>124</v>
      </c>
      <c r="C32" s="53"/>
      <c r="D32" s="53"/>
      <c r="E32" s="115">
        <f>(Gällande!$E$35*Gällande!$A$4)+((Resultatlista!D32-(Gällande!$E$35*Gällande!$A$4))/Gällande!$H$35)</f>
        <v>0</v>
      </c>
      <c r="F32" s="53">
        <f>_xlfn.RANK.EQ(E32,$E$6:$E$99,0)</f>
        <v>90</v>
      </c>
      <c r="G32" s="49"/>
      <c r="H32" s="49"/>
      <c r="I32" s="49"/>
      <c r="J32" s="49"/>
    </row>
    <row r="33" spans="1:10" x14ac:dyDescent="0.25">
      <c r="A33" s="112"/>
      <c r="B33" s="117" t="s">
        <v>124</v>
      </c>
      <c r="C33" s="53"/>
      <c r="D33" s="53"/>
      <c r="E33" s="115">
        <f>(Gällande!$E$35*Gällande!$A$4)+((Resultatlista!D33-(Gällande!$E$35*Gällande!$A$4))/Gällande!$H$35)</f>
        <v>0</v>
      </c>
      <c r="F33" s="53">
        <f>_xlfn.RANK.EQ(E33,$E$6:$E$99,0)</f>
        <v>90</v>
      </c>
      <c r="G33" s="49"/>
      <c r="H33" s="49"/>
      <c r="I33" s="49"/>
      <c r="J33" s="49"/>
    </row>
    <row r="34" spans="1:10" x14ac:dyDescent="0.25">
      <c r="A34" s="112"/>
      <c r="B34" s="117" t="s">
        <v>124</v>
      </c>
      <c r="C34" s="53"/>
      <c r="D34" s="53"/>
      <c r="E34" s="115">
        <f>(Gällande!$E$35*Gällande!$A$4)+((Resultatlista!D34-(Gällande!$E$35*Gällande!$A$4))/Gällande!$H$35)</f>
        <v>0</v>
      </c>
      <c r="F34" s="53">
        <f>_xlfn.RANK.EQ(E34,$E$6:$E$99,0)</f>
        <v>90</v>
      </c>
      <c r="G34" s="49"/>
      <c r="H34" s="49"/>
      <c r="I34" s="49"/>
      <c r="J34" s="49"/>
    </row>
    <row r="35" spans="1:10" x14ac:dyDescent="0.25">
      <c r="A35" s="112"/>
      <c r="B35" s="117" t="s">
        <v>124</v>
      </c>
      <c r="C35" s="53"/>
      <c r="D35" s="53"/>
      <c r="E35" s="115">
        <f>(Gällande!$E$35*Gällande!$A$4)+((Resultatlista!D35-(Gällande!$E$35*Gällande!$A$4))/Gällande!$H$35)</f>
        <v>0</v>
      </c>
      <c r="F35" s="53">
        <f>_xlfn.RANK.EQ(E35,$E$6:$E$99,0)</f>
        <v>90</v>
      </c>
      <c r="G35" s="49"/>
      <c r="H35" s="49"/>
      <c r="I35" s="49"/>
      <c r="J35" s="49"/>
    </row>
    <row r="36" spans="1:10" x14ac:dyDescent="0.25">
      <c r="A36" s="113"/>
      <c r="B36" s="114" t="s">
        <v>123</v>
      </c>
      <c r="C36" s="53"/>
      <c r="D36" s="53"/>
      <c r="E36" s="115">
        <f>(Gällande!$E$35*Gällande!$A$4)+((Resultatlista!D36-(Gällande!$E$34*Gällande!$A$4))/Gällande!$H$34)</f>
        <v>152.61366977945568</v>
      </c>
      <c r="F36" s="53">
        <f>_xlfn.RANK.EQ(E36,$E$6:$E$99,0)</f>
        <v>85</v>
      </c>
      <c r="G36" s="49"/>
      <c r="H36" s="49"/>
      <c r="I36" s="49"/>
      <c r="J36" s="49"/>
    </row>
    <row r="37" spans="1:10" x14ac:dyDescent="0.25">
      <c r="A37" s="113"/>
      <c r="B37" s="114" t="s">
        <v>123</v>
      </c>
      <c r="C37" s="53"/>
      <c r="D37" s="53"/>
      <c r="E37" s="115">
        <f>(Gällande!$E$35*Gällande!$A$4)+((Resultatlista!D37-(Gällande!$E$34*Gällande!$A$4))/Gällande!$H$34)</f>
        <v>152.61366977945568</v>
      </c>
      <c r="F37" s="53">
        <f>_xlfn.RANK.EQ(E37,$E$6:$E$99,0)</f>
        <v>85</v>
      </c>
      <c r="G37" s="49"/>
      <c r="H37" s="49"/>
      <c r="I37" s="49"/>
      <c r="J37" s="49"/>
    </row>
    <row r="38" spans="1:10" x14ac:dyDescent="0.25">
      <c r="A38" s="113"/>
      <c r="B38" s="114" t="s">
        <v>123</v>
      </c>
      <c r="C38" s="53"/>
      <c r="D38" s="53"/>
      <c r="E38" s="115">
        <f>(Gällande!$E$35*Gällande!$A$4)+((Resultatlista!D38-(Gällande!$E$34*Gällande!$A$4))/Gällande!$H$34)</f>
        <v>152.61366977945568</v>
      </c>
      <c r="F38" s="53">
        <f>_xlfn.RANK.EQ(E38,$E$6:$E$99,0)</f>
        <v>85</v>
      </c>
      <c r="G38" s="49"/>
      <c r="H38" s="49"/>
      <c r="I38" s="49"/>
      <c r="J38" s="49"/>
    </row>
    <row r="39" spans="1:10" x14ac:dyDescent="0.25">
      <c r="A39" s="113"/>
      <c r="B39" s="114" t="s">
        <v>125</v>
      </c>
      <c r="C39" s="53"/>
      <c r="D39" s="53"/>
      <c r="E39" s="115">
        <f>(Gällande!$E$35*Gällande!$A$4)+((Resultatlista!D39-(Gällande!$E$37*Gällande!$A$4))/Gällande!$H$37)</f>
        <v>249.51312207259923</v>
      </c>
      <c r="F39" s="53">
        <f>_xlfn.RANK.EQ(E39,$E$6:$E$99,0)</f>
        <v>81</v>
      </c>
      <c r="G39" s="49"/>
      <c r="H39" s="49"/>
      <c r="I39" s="49"/>
      <c r="J39" s="49"/>
    </row>
    <row r="40" spans="1:10" x14ac:dyDescent="0.25">
      <c r="A40" s="113"/>
      <c r="B40" s="114" t="s">
        <v>125</v>
      </c>
      <c r="C40" s="53"/>
      <c r="D40" s="53"/>
      <c r="E40" s="115">
        <f>(Gällande!$E$35*Gällande!$A$4)+((Resultatlista!D40-(Gällande!$E$37*Gällande!$A$4))/Gällande!$H$37)</f>
        <v>249.51312207259923</v>
      </c>
      <c r="F40" s="53">
        <f>_xlfn.RANK.EQ(E40,$E$6:$E$99,0)</f>
        <v>81</v>
      </c>
      <c r="G40" s="49"/>
      <c r="H40" s="49"/>
      <c r="I40" s="49"/>
      <c r="J40" s="49"/>
    </row>
    <row r="41" spans="1:10" x14ac:dyDescent="0.25">
      <c r="A41" s="113"/>
      <c r="B41" s="114" t="s">
        <v>125</v>
      </c>
      <c r="C41" s="53"/>
      <c r="D41" s="53"/>
      <c r="E41" s="115">
        <f>(Gällande!$E$35*Gällande!$A$4)+((Resultatlista!D41-(Gällande!$E$37*Gällande!$A$4))/Gällande!$H$37)</f>
        <v>249.51312207259923</v>
      </c>
      <c r="F41" s="53">
        <f>_xlfn.RANK.EQ(E41,$E$6:$E$99,0)</f>
        <v>81</v>
      </c>
      <c r="G41" s="49"/>
      <c r="H41" s="49"/>
      <c r="I41" s="49"/>
      <c r="J41" s="49"/>
    </row>
    <row r="42" spans="1:10" x14ac:dyDescent="0.25">
      <c r="A42" s="113"/>
      <c r="B42" s="114" t="s">
        <v>127</v>
      </c>
      <c r="C42" s="53"/>
      <c r="D42" s="53"/>
      <c r="E42" s="115">
        <f>(Gällande!$E$35*Gällande!$A$4)+((Resultatlista!D42-(Gällande!$E$39*Gällande!$A$4))/Gällande!$H$39)</f>
        <v>333.93772644016576</v>
      </c>
      <c r="F42" s="53">
        <f>_xlfn.RANK.EQ(E42,$E$6:$E$99,0)</f>
        <v>79</v>
      </c>
      <c r="G42" s="49"/>
      <c r="H42" s="49"/>
      <c r="I42" s="49"/>
      <c r="J42" s="49"/>
    </row>
    <row r="43" spans="1:10" x14ac:dyDescent="0.25">
      <c r="A43" s="113"/>
      <c r="B43" s="114" t="s">
        <v>127</v>
      </c>
      <c r="C43" s="53"/>
      <c r="D43" s="53"/>
      <c r="E43" s="115">
        <f>(Gällande!$E$35*Gällande!$A$4)+((Resultatlista!D43-(Gällande!$E$39*Gällande!$A$4))/Gällande!$H$39)</f>
        <v>333.93772644016576</v>
      </c>
      <c r="F43" s="53">
        <f>_xlfn.RANK.EQ(E43,$E$6:$E$99,0)</f>
        <v>79</v>
      </c>
      <c r="G43" s="49"/>
      <c r="H43" s="49"/>
      <c r="I43" s="49"/>
      <c r="J43" s="49"/>
    </row>
    <row r="44" spans="1:10" x14ac:dyDescent="0.25">
      <c r="A44" s="113"/>
      <c r="B44" s="114" t="s">
        <v>126</v>
      </c>
      <c r="C44" s="53"/>
      <c r="D44" s="53"/>
      <c r="E44" s="115">
        <f>(Gällande!$E$35*Gällande!$A$4)+((Resultatlista!D44-(Gällande!$E$38*Gällande!$A$4))/Gällande!$H$38)</f>
        <v>8.8378824854520417</v>
      </c>
      <c r="F44" s="53">
        <f>_xlfn.RANK.EQ(E44,$E$6:$E$99,0)</f>
        <v>88</v>
      </c>
      <c r="G44" s="49"/>
      <c r="H44" s="49"/>
      <c r="I44" s="49"/>
      <c r="J44" s="49"/>
    </row>
    <row r="45" spans="1:10" x14ac:dyDescent="0.25">
      <c r="A45" s="113"/>
      <c r="B45" s="114" t="s">
        <v>126</v>
      </c>
      <c r="C45" s="53"/>
      <c r="D45" s="53"/>
      <c r="E45" s="115">
        <f>(Gällande!$E$35*Gällande!$A$4)+((Resultatlista!D45-(Gällande!$E$38*Gällande!$A$4))/Gällande!$H$38)</f>
        <v>8.8378824854520417</v>
      </c>
      <c r="F45" s="53">
        <f>_xlfn.RANK.EQ(E45,$E$6:$E$99,0)</f>
        <v>88</v>
      </c>
      <c r="G45" s="49"/>
      <c r="H45" s="49"/>
      <c r="I45" s="49"/>
      <c r="J45" s="49"/>
    </row>
    <row r="46" spans="1:10" x14ac:dyDescent="0.25">
      <c r="A46" s="111"/>
      <c r="B46" s="114" t="s">
        <v>171</v>
      </c>
      <c r="C46" s="53"/>
      <c r="D46" s="53"/>
      <c r="E46" s="115">
        <f>(Gällande!$E$35*Gällande!$A$4)+((Resultatlista!D46-(Gällande!$E$21*Gällande!$A$4))/Gällande!$H$21)</f>
        <v>732.75647651552083</v>
      </c>
      <c r="F46" s="53">
        <f>_xlfn.RANK.EQ(E46,$E$6:$E$99,0)</f>
        <v>4</v>
      </c>
      <c r="G46" s="49"/>
      <c r="H46" s="49"/>
      <c r="I46" s="49"/>
      <c r="J46" s="49"/>
    </row>
    <row r="47" spans="1:10" x14ac:dyDescent="0.25">
      <c r="A47" s="111"/>
      <c r="B47" s="114" t="s">
        <v>171</v>
      </c>
      <c r="C47" s="53"/>
      <c r="D47" s="53"/>
      <c r="E47" s="115">
        <f>(Gällande!$E$35*Gällande!$A$4)+((Resultatlista!D47-(Gällande!$E$21*Gällande!$A$4))/Gällande!$H$21)</f>
        <v>732.75647651552083</v>
      </c>
      <c r="F47" s="53"/>
      <c r="G47" s="49"/>
      <c r="H47" s="49"/>
      <c r="I47" s="49"/>
      <c r="J47" s="49"/>
    </row>
    <row r="48" spans="1:10" x14ac:dyDescent="0.25">
      <c r="A48" s="111"/>
      <c r="B48" s="114" t="s">
        <v>170</v>
      </c>
      <c r="C48" s="53"/>
      <c r="D48" s="53"/>
      <c r="E48" s="115">
        <f>(Gällande!$E$35*Gällande!$A$4)+((Resultatlista!D48-(Gällande!$E$20*Gällande!$A$4))/Gällande!$H$20)</f>
        <v>775.03703940702803</v>
      </c>
      <c r="F48" s="53">
        <f>_xlfn.RANK.EQ(E48,$E$6:$E$99,0)</f>
        <v>1</v>
      </c>
      <c r="G48" s="49"/>
      <c r="H48" s="49"/>
      <c r="I48" s="49"/>
      <c r="J48" s="49"/>
    </row>
    <row r="49" spans="1:10" x14ac:dyDescent="0.25">
      <c r="A49" s="111"/>
      <c r="B49" s="114" t="s">
        <v>114</v>
      </c>
      <c r="C49" s="53"/>
      <c r="D49" s="53"/>
      <c r="E49" s="115">
        <f>(Gällande!$E$35*Gällande!$A$4)+((Resultatlista!D49-(Gällande!$E$23*Gällande!$A$4))/Gällande!$H$23)</f>
        <v>678.83344947735168</v>
      </c>
      <c r="F49" s="53">
        <f>_xlfn.RANK.EQ(E49,$E$6:$E$99,0)</f>
        <v>13</v>
      </c>
      <c r="G49" s="49"/>
      <c r="H49" s="49"/>
      <c r="I49" s="49"/>
      <c r="J49" s="49"/>
    </row>
    <row r="50" spans="1:10" x14ac:dyDescent="0.25">
      <c r="A50" s="111"/>
      <c r="B50" s="114" t="s">
        <v>114</v>
      </c>
      <c r="C50" s="53"/>
      <c r="D50" s="53"/>
      <c r="E50" s="115">
        <f>(Gällande!$E$35*Gällande!$A$4)+((Resultatlista!D50-(Gällande!$E$23*Gällande!$A$4))/Gällande!$H$23)</f>
        <v>678.83344947735168</v>
      </c>
      <c r="F50" s="53">
        <f>_xlfn.RANK.EQ(E50,$E$6:$E$99,0)</f>
        <v>13</v>
      </c>
      <c r="G50" s="49"/>
      <c r="H50" s="49"/>
      <c r="I50" s="49"/>
      <c r="J50" s="49"/>
    </row>
    <row r="51" spans="1:10" x14ac:dyDescent="0.25">
      <c r="A51" s="111"/>
      <c r="B51" s="114" t="s">
        <v>147</v>
      </c>
      <c r="C51" s="53"/>
      <c r="D51" s="53"/>
      <c r="E51" s="115">
        <f>(Gällande!$E$35*Gällande!$A$4)+((Resultatlista!D51-(Gällande!$E$22*Gällande!$A$4))/Gällande!$H$22)</f>
        <v>700.88776799819436</v>
      </c>
      <c r="F51" s="53">
        <f>_xlfn.RANK.EQ(E51,$E$6:$E$99,0)</f>
        <v>6</v>
      </c>
      <c r="G51" s="49"/>
      <c r="H51" s="49"/>
      <c r="I51" s="49"/>
      <c r="J51" s="49"/>
    </row>
    <row r="52" spans="1:10" x14ac:dyDescent="0.25">
      <c r="A52" s="113"/>
      <c r="B52" s="114" t="s">
        <v>131</v>
      </c>
      <c r="C52" s="53"/>
      <c r="D52" s="53"/>
      <c r="E52" s="115">
        <f>(Gällande!$E$35*Gällande!$A$4)+((Resultatlista!D52-(Gällande!$E$44*Gällande!$A$4))/Gällande!$H$44)</f>
        <v>533.37599080135715</v>
      </c>
      <c r="F52" s="53">
        <f>_xlfn.RANK.EQ(E52,$E$6:$E$99,0)</f>
        <v>56</v>
      </c>
      <c r="G52" s="49"/>
      <c r="H52" s="49"/>
      <c r="I52" s="49"/>
      <c r="J52" s="49"/>
    </row>
    <row r="53" spans="1:10" x14ac:dyDescent="0.25">
      <c r="A53" s="113"/>
      <c r="B53" s="114" t="s">
        <v>131</v>
      </c>
      <c r="C53" s="53"/>
      <c r="D53" s="53"/>
      <c r="E53" s="115">
        <f>(Gällande!$E$35*Gällande!$A$4)+((Resultatlista!D53-(Gällande!$E$44*Gällande!$A$4))/Gällande!$H$44)</f>
        <v>533.37599080135715</v>
      </c>
      <c r="F53" s="53">
        <f>_xlfn.RANK.EQ(E53,$E$6:$E$99,0)</f>
        <v>56</v>
      </c>
      <c r="G53" s="49"/>
      <c r="H53" s="49"/>
      <c r="I53" s="49"/>
      <c r="J53" s="49"/>
    </row>
    <row r="54" spans="1:10" x14ac:dyDescent="0.25">
      <c r="A54" s="113"/>
      <c r="B54" s="114" t="s">
        <v>131</v>
      </c>
      <c r="C54" s="53"/>
      <c r="D54" s="53"/>
      <c r="E54" s="115">
        <f>(Gällande!$E$35*Gällande!$A$4)+((Resultatlista!D54-(Gällande!$E$44*Gällande!$A$4))/Gällande!$H$44)</f>
        <v>533.37599080135715</v>
      </c>
      <c r="F54" s="53">
        <f>_xlfn.RANK.EQ(E54,$E$6:$E$99,0)</f>
        <v>56</v>
      </c>
      <c r="G54" s="49"/>
      <c r="H54" s="49"/>
      <c r="I54" s="49"/>
      <c r="J54" s="49"/>
    </row>
    <row r="55" spans="1:10" x14ac:dyDescent="0.25">
      <c r="A55" s="113"/>
      <c r="B55" s="114" t="s">
        <v>131</v>
      </c>
      <c r="C55" s="53"/>
      <c r="D55" s="53"/>
      <c r="E55" s="115">
        <f>(Gällande!$E$35*Gällande!$A$4)+((Resultatlista!D55-(Gällande!$E$44*Gällande!$A$4))/Gällande!$H$44)</f>
        <v>533.37599080135715</v>
      </c>
      <c r="F55" s="53">
        <f>_xlfn.RANK.EQ(E55,$E$6:$E$99,0)</f>
        <v>56</v>
      </c>
      <c r="G55" s="49"/>
      <c r="H55" s="49"/>
      <c r="I55" s="49"/>
      <c r="J55" s="49"/>
    </row>
    <row r="56" spans="1:10" x14ac:dyDescent="0.25">
      <c r="A56" s="113"/>
      <c r="B56" s="114" t="s">
        <v>130</v>
      </c>
      <c r="C56" s="53"/>
      <c r="D56" s="53"/>
      <c r="E56" s="115">
        <f>(Gällande!$E$35*Gällande!$A$4)+((Resultatlista!D56-(Gällande!$E$43*Gällande!$A$4))/Gällande!$H$43)</f>
        <v>624.63645575521548</v>
      </c>
      <c r="F56" s="53">
        <f>_xlfn.RANK.EQ(E56,$E$6:$E$99,0)</f>
        <v>30</v>
      </c>
      <c r="G56" s="49"/>
      <c r="H56" s="49"/>
      <c r="I56" s="49"/>
      <c r="J56" s="49"/>
    </row>
    <row r="57" spans="1:10" x14ac:dyDescent="0.25">
      <c r="A57" s="113"/>
      <c r="B57" s="114" t="s">
        <v>130</v>
      </c>
      <c r="C57" s="53"/>
      <c r="D57" s="53"/>
      <c r="E57" s="115">
        <f>(Gällande!$E$35*Gällande!$A$4)+((Resultatlista!D57-(Gällande!$E$43*Gällande!$A$4))/Gällande!$H$43)</f>
        <v>624.63645575521548</v>
      </c>
      <c r="F57" s="53">
        <f>_xlfn.RANK.EQ(E57,$E$6:$E$99,0)</f>
        <v>30</v>
      </c>
      <c r="G57" s="49"/>
      <c r="H57" s="49"/>
      <c r="I57" s="49"/>
      <c r="J57" s="49"/>
    </row>
    <row r="58" spans="1:10" x14ac:dyDescent="0.25">
      <c r="A58" s="113"/>
      <c r="B58" s="114" t="s">
        <v>130</v>
      </c>
      <c r="C58" s="53"/>
      <c r="D58" s="53"/>
      <c r="E58" s="115">
        <f>(Gällande!$E$35*Gällande!$A$4)+((Resultatlista!D58-(Gällande!$E$43*Gällande!$A$4))/Gällande!$H$43)</f>
        <v>624.63645575521548</v>
      </c>
      <c r="F58" s="53">
        <f>_xlfn.RANK.EQ(E58,$E$6:$E$99,0)</f>
        <v>30</v>
      </c>
      <c r="G58" s="49"/>
      <c r="H58" s="49"/>
      <c r="I58" s="49"/>
      <c r="J58" s="49"/>
    </row>
    <row r="59" spans="1:10" x14ac:dyDescent="0.25">
      <c r="A59" s="113"/>
      <c r="B59" s="114" t="s">
        <v>133</v>
      </c>
      <c r="C59" s="53"/>
      <c r="D59" s="53"/>
      <c r="E59" s="115">
        <f>(Gällande!$E$35*Gällande!$A$4)+((Resultatlista!D59-(Gällande!$E$46*Gällande!$A$4))/Gällande!$H$46)</f>
        <v>457.72325626019358</v>
      </c>
      <c r="F59" s="53">
        <f>_xlfn.RANK.EQ(E59,$E$6:$E$99,0)</f>
        <v>68</v>
      </c>
      <c r="G59" s="49"/>
      <c r="H59" s="49"/>
      <c r="I59" s="49"/>
      <c r="J59" s="49"/>
    </row>
    <row r="60" spans="1:10" x14ac:dyDescent="0.25">
      <c r="A60" s="113"/>
      <c r="B60" s="114" t="s">
        <v>133</v>
      </c>
      <c r="C60" s="53"/>
      <c r="D60" s="53"/>
      <c r="E60" s="115">
        <f>(Gällande!$E$35*Gällande!$A$4)+((Resultatlista!D60-(Gällande!$E$46*Gällande!$A$4))/Gällande!$H$46)</f>
        <v>457.72325626019358</v>
      </c>
      <c r="F60" s="53">
        <f>_xlfn.RANK.EQ(E60,$E$6:$E$99,0)</f>
        <v>68</v>
      </c>
      <c r="G60" s="49"/>
      <c r="H60" s="49"/>
      <c r="I60" s="49"/>
      <c r="J60" s="49"/>
    </row>
    <row r="61" spans="1:10" x14ac:dyDescent="0.25">
      <c r="A61" s="113"/>
      <c r="B61" s="114" t="s">
        <v>133</v>
      </c>
      <c r="C61" s="53"/>
      <c r="D61" s="53"/>
      <c r="E61" s="115">
        <f>(Gällande!$E$35*Gällande!$A$4)+((Resultatlista!D61-(Gällande!$E$46*Gällande!$A$4))/Gällande!$H$46)</f>
        <v>457.72325626019358</v>
      </c>
      <c r="F61" s="53">
        <f>_xlfn.RANK.EQ(E61,$E$6:$E$99,0)</f>
        <v>68</v>
      </c>
      <c r="G61" s="49"/>
      <c r="H61" s="49"/>
      <c r="I61" s="49"/>
      <c r="J61" s="49"/>
    </row>
    <row r="62" spans="1:10" x14ac:dyDescent="0.25">
      <c r="A62" s="113"/>
      <c r="B62" s="114" t="s">
        <v>132</v>
      </c>
      <c r="C62" s="53"/>
      <c r="D62" s="53"/>
      <c r="E62" s="115">
        <f>(Gällande!$E$35*Gällande!$A$4)+((Resultatlista!D62-(Gällande!$E$45*Gällande!$A$4))/Gällande!$H$45)</f>
        <v>656.36007326007302</v>
      </c>
      <c r="F62" s="53">
        <f>_xlfn.RANK.EQ(E62,$E$6:$E$99,0)</f>
        <v>19</v>
      </c>
      <c r="G62" s="49"/>
      <c r="H62" s="49"/>
      <c r="I62" s="49"/>
      <c r="J62" s="49"/>
    </row>
    <row r="63" spans="1:10" x14ac:dyDescent="0.25">
      <c r="A63" s="113"/>
      <c r="B63" s="114" t="s">
        <v>132</v>
      </c>
      <c r="C63" s="53"/>
      <c r="D63" s="53"/>
      <c r="E63" s="115">
        <f>(Gällande!$E$35*Gällande!$A$4)+((Resultatlista!D63-(Gällande!$E$45*Gällande!$A$4))/Gällande!$H$45)</f>
        <v>656.36007326007302</v>
      </c>
      <c r="F63" s="53">
        <f>_xlfn.RANK.EQ(E63,$E$6:$E$99,0)</f>
        <v>19</v>
      </c>
      <c r="G63" s="49"/>
      <c r="H63" s="49"/>
      <c r="I63" s="49"/>
      <c r="J63" s="49"/>
    </row>
    <row r="64" spans="1:10" x14ac:dyDescent="0.25">
      <c r="A64" s="113"/>
      <c r="B64" s="114" t="s">
        <v>134</v>
      </c>
      <c r="C64" s="53"/>
      <c r="D64" s="53"/>
      <c r="E64" s="115">
        <f>(Gällande!$E$35*Gällande!$A$4)+((Resultatlista!D64-(Gällande!$E$48*Gällande!$A$4))/Gällande!$H$48)</f>
        <v>644.62528068137817</v>
      </c>
      <c r="F64" s="53">
        <f>_xlfn.RANK.EQ(E64,$E$6:$E$99,0)</f>
        <v>21</v>
      </c>
      <c r="G64" s="49"/>
      <c r="H64" s="49"/>
      <c r="I64" s="49"/>
      <c r="J64" s="49"/>
    </row>
    <row r="65" spans="1:10" x14ac:dyDescent="0.25">
      <c r="A65" s="113"/>
      <c r="B65" s="114" t="s">
        <v>134</v>
      </c>
      <c r="C65" s="53"/>
      <c r="D65" s="53"/>
      <c r="E65" s="115">
        <f>(Gällande!$E$35*Gällande!$A$4)+((Resultatlista!D65-(Gällande!$E$48*Gällande!$A$4))/Gällande!$H$48)</f>
        <v>644.62528068137817</v>
      </c>
      <c r="F65" s="53">
        <f>_xlfn.RANK.EQ(E65,$E$6:$E$99,0)</f>
        <v>21</v>
      </c>
      <c r="G65" s="49"/>
      <c r="H65" s="49"/>
      <c r="I65" s="49"/>
      <c r="J65" s="49"/>
    </row>
    <row r="66" spans="1:10" x14ac:dyDescent="0.25">
      <c r="A66" s="111"/>
      <c r="B66" s="114" t="s">
        <v>115</v>
      </c>
      <c r="C66" s="53"/>
      <c r="D66" s="53"/>
      <c r="E66" s="115">
        <f>(Gällande!$E$35*Gällande!$A$4)+((Resultatlista!D66-(Gällande!$E$24*Gällande!$A$4))/Gällande!$H$24)</f>
        <v>540.46675693974237</v>
      </c>
      <c r="F66" s="53">
        <f>_xlfn.RANK.EQ(E66,$E$6:$E$99,0)</f>
        <v>54</v>
      </c>
      <c r="G66" s="49"/>
      <c r="H66" s="49"/>
      <c r="I66" s="49"/>
      <c r="J66" s="49"/>
    </row>
    <row r="67" spans="1:10" x14ac:dyDescent="0.25">
      <c r="A67" s="111"/>
      <c r="B67" s="114" t="s">
        <v>115</v>
      </c>
      <c r="C67" s="53"/>
      <c r="D67" s="53"/>
      <c r="E67" s="115">
        <f>(Gällande!$E$35*Gällande!$A$4)+((Resultatlista!D67-(Gällande!$E$24*Gällande!$A$4))/Gällande!$H$24)</f>
        <v>540.46675693974237</v>
      </c>
      <c r="F67" s="53">
        <f>_xlfn.RANK.EQ(E67,$E$6:$E$99,0)</f>
        <v>54</v>
      </c>
      <c r="G67" s="49"/>
      <c r="H67" s="49"/>
      <c r="I67" s="49"/>
      <c r="J67" s="49"/>
    </row>
    <row r="68" spans="1:10" x14ac:dyDescent="0.25">
      <c r="A68" s="111"/>
      <c r="B68" s="114" t="s">
        <v>173</v>
      </c>
      <c r="C68" s="53"/>
      <c r="D68" s="53"/>
      <c r="E68" s="115">
        <f>(Gällande!$E$35*Gällande!$A$4)+((Resultatlista!D68-(Gällande!$E$26*Gällande!$A$4))/Gällande!$H$26)</f>
        <v>541.7059394508392</v>
      </c>
      <c r="F68" s="53">
        <f>_xlfn.RANK.EQ(E68,$E$6:$E$99,0)</f>
        <v>52</v>
      </c>
      <c r="G68" s="49"/>
      <c r="H68" s="49"/>
      <c r="I68" s="49"/>
      <c r="J68" s="49"/>
    </row>
    <row r="69" spans="1:10" x14ac:dyDescent="0.25">
      <c r="A69" s="111"/>
      <c r="B69" s="114" t="s">
        <v>173</v>
      </c>
      <c r="C69" s="53"/>
      <c r="D69" s="53"/>
      <c r="E69" s="115">
        <f>(Gällande!$E$35*Gällande!$A$4)+((Resultatlista!D69-(Gällande!$E$26*Gällande!$A$4))/Gällande!$H$26)</f>
        <v>541.7059394508392</v>
      </c>
      <c r="F69" s="53">
        <f>_xlfn.RANK.EQ(E69,$E$6:$E$99,0)</f>
        <v>52</v>
      </c>
      <c r="G69" s="49"/>
      <c r="H69" s="49"/>
      <c r="I69" s="49"/>
      <c r="J69" s="49"/>
    </row>
    <row r="70" spans="1:10" x14ac:dyDescent="0.25">
      <c r="A70" s="111"/>
      <c r="B70" s="114" t="s">
        <v>172</v>
      </c>
      <c r="C70" s="53"/>
      <c r="D70" s="53"/>
      <c r="E70" s="115">
        <f>(Gällande!$E$35*Gällande!$A$4)+((Resultatlista!D70-(Gällande!$E$25*Gällande!$A$4))/Gällande!$H$25)</f>
        <v>477.7000857348624</v>
      </c>
      <c r="F70" s="53">
        <f>_xlfn.RANK.EQ(E70,$E$6:$E$99,0)</f>
        <v>66</v>
      </c>
      <c r="G70" s="49"/>
      <c r="H70" s="49"/>
      <c r="I70" s="49"/>
      <c r="J70" s="49"/>
    </row>
    <row r="71" spans="1:10" x14ac:dyDescent="0.25">
      <c r="A71" s="111"/>
      <c r="B71" s="114" t="s">
        <v>172</v>
      </c>
      <c r="C71" s="53"/>
      <c r="D71" s="53"/>
      <c r="E71" s="115">
        <f>(Gällande!$E$35*Gällande!$A$4)+((Resultatlista!D71-(Gällande!$E$25*Gällande!$A$4))/Gällande!$H$25)</f>
        <v>477.7000857348624</v>
      </c>
      <c r="F71" s="53">
        <f>_xlfn.RANK.EQ(E71,$E$6:$E$99,0)</f>
        <v>66</v>
      </c>
      <c r="G71" s="49"/>
      <c r="H71" s="49"/>
      <c r="I71" s="49"/>
      <c r="J71" s="49"/>
    </row>
    <row r="72" spans="1:10" x14ac:dyDescent="0.25">
      <c r="A72" s="111"/>
      <c r="B72" s="114" t="s">
        <v>118</v>
      </c>
      <c r="C72" s="53"/>
      <c r="D72" s="53"/>
      <c r="E72" s="115">
        <f>(Gällande!$E$35*Gällande!$A$4)+((Resultatlista!D72-(Gällande!$E$28*Gällande!$A$4))/Gällande!$H$28)</f>
        <v>543.06116867674541</v>
      </c>
      <c r="F72" s="53">
        <f>_xlfn.RANK.EQ(E72,$E$6:$E$99,0)</f>
        <v>49</v>
      </c>
      <c r="G72" s="49"/>
      <c r="H72" s="49"/>
      <c r="I72" s="49"/>
      <c r="J72" s="49"/>
    </row>
    <row r="73" spans="1:10" x14ac:dyDescent="0.25">
      <c r="A73" s="111"/>
      <c r="B73" s="114" t="s">
        <v>118</v>
      </c>
      <c r="C73" s="53"/>
      <c r="D73" s="53"/>
      <c r="E73" s="115">
        <f>(Gällande!$E$35*Gällande!$A$4)+((Resultatlista!D73-(Gällande!$E$28*Gällande!$A$4))/Gällande!$H$28)</f>
        <v>543.06116867674541</v>
      </c>
      <c r="F73" s="53">
        <f>_xlfn.RANK.EQ(E73,$E$6:$E$99,0)</f>
        <v>49</v>
      </c>
      <c r="G73" s="49"/>
      <c r="H73" s="49"/>
      <c r="I73" s="49"/>
      <c r="J73" s="49"/>
    </row>
    <row r="74" spans="1:10" x14ac:dyDescent="0.25">
      <c r="A74" s="111"/>
      <c r="B74" s="114" t="s">
        <v>118</v>
      </c>
      <c r="C74" s="53"/>
      <c r="D74" s="53"/>
      <c r="E74" s="115">
        <f>(Gällande!$E$35*Gällande!$A$4)+((Resultatlista!D74-(Gällande!$E$28*Gällande!$A$4))/Gällande!$H$28)</f>
        <v>543.06116867674541</v>
      </c>
      <c r="F74" s="53">
        <f>_xlfn.RANK.EQ(E74,$E$6:$E$99,0)</f>
        <v>49</v>
      </c>
      <c r="G74" s="49"/>
      <c r="H74" s="49"/>
      <c r="I74" s="49"/>
      <c r="J74" s="49"/>
    </row>
    <row r="75" spans="1:10" x14ac:dyDescent="0.25">
      <c r="A75" s="111"/>
      <c r="B75" s="114" t="s">
        <v>117</v>
      </c>
      <c r="C75" s="53"/>
      <c r="D75" s="53"/>
      <c r="E75" s="115">
        <f>(Gällande!$E$35*Gällande!$A$4)+((Resultatlista!D75-(Gällande!$E$27*Gällande!$A$4))/Gällande!$H$27)</f>
        <v>549.18149412728735</v>
      </c>
      <c r="F75" s="53">
        <f>_xlfn.RANK.EQ(E75,$E$6:$E$99,0)</f>
        <v>47</v>
      </c>
      <c r="G75" s="49"/>
      <c r="H75" s="49"/>
      <c r="I75" s="49"/>
      <c r="J75" s="49"/>
    </row>
    <row r="76" spans="1:10" x14ac:dyDescent="0.25">
      <c r="A76" s="111"/>
      <c r="B76" s="114" t="s">
        <v>117</v>
      </c>
      <c r="C76" s="53"/>
      <c r="D76" s="53"/>
      <c r="E76" s="115">
        <f>(Gällande!$E$35*Gällande!$A$4)+((Resultatlista!D76-(Gällande!$E$27*Gällande!$A$4))/Gällande!$H$27)</f>
        <v>549.18149412728735</v>
      </c>
      <c r="F76" s="53">
        <f>_xlfn.RANK.EQ(E76,$E$6:$E$99,0)</f>
        <v>47</v>
      </c>
      <c r="G76" s="49"/>
      <c r="H76" s="49"/>
      <c r="I76" s="49"/>
      <c r="J76" s="49"/>
    </row>
    <row r="77" spans="1:10" x14ac:dyDescent="0.25">
      <c r="A77" s="113"/>
      <c r="B77" s="114" t="s">
        <v>136</v>
      </c>
      <c r="C77" s="53"/>
      <c r="D77" s="53"/>
      <c r="E77" s="115">
        <f>(Gällande!$E$35*Gällande!$A$4)+((Resultatlista!D77-(Gällande!$E$50*Gällande!$A$4))/Gällande!$H$50)</f>
        <v>420.26796704360015</v>
      </c>
      <c r="F77" s="53">
        <f>_xlfn.RANK.EQ(E77,$E$6:$E$99,0)</f>
        <v>71</v>
      </c>
      <c r="G77" s="49"/>
      <c r="H77" s="49"/>
      <c r="I77" s="49"/>
      <c r="J77" s="49"/>
    </row>
    <row r="78" spans="1:10" x14ac:dyDescent="0.25">
      <c r="A78" s="113"/>
      <c r="B78" s="114" t="s">
        <v>136</v>
      </c>
      <c r="C78" s="53"/>
      <c r="D78" s="53"/>
      <c r="E78" s="115">
        <f>(Gällande!$E$35*Gällande!$A$4)+((Resultatlista!D78-(Gällande!$E$50*Gällande!$A$4))/Gällande!$H$50)</f>
        <v>420.26796704360015</v>
      </c>
      <c r="F78" s="53">
        <f>_xlfn.RANK.EQ(E78,$E$6:$E$99,0)</f>
        <v>71</v>
      </c>
      <c r="G78" s="49"/>
      <c r="H78" s="49"/>
      <c r="I78" s="49"/>
      <c r="J78" s="49"/>
    </row>
    <row r="79" spans="1:10" x14ac:dyDescent="0.25">
      <c r="A79" s="113"/>
      <c r="B79" s="114" t="s">
        <v>136</v>
      </c>
      <c r="C79" s="53"/>
      <c r="D79" s="53"/>
      <c r="E79" s="115">
        <f>(Gällande!$E$35*Gällande!$A$4)+((Resultatlista!D79-(Gällande!$E$50*Gällande!$A$4))/Gällande!$H$50)</f>
        <v>420.26796704360015</v>
      </c>
      <c r="F79" s="53">
        <f>_xlfn.RANK.EQ(E79,$E$6:$E$99,0)</f>
        <v>71</v>
      </c>
      <c r="G79" s="49"/>
      <c r="H79" s="49"/>
      <c r="I79" s="49"/>
      <c r="J79" s="49"/>
    </row>
    <row r="80" spans="1:10" x14ac:dyDescent="0.25">
      <c r="A80" s="113"/>
      <c r="B80" s="114" t="s">
        <v>136</v>
      </c>
      <c r="C80" s="53"/>
      <c r="D80" s="53"/>
      <c r="E80" s="115">
        <f>(Gällande!$E$35*Gällande!$A$4)+((Resultatlista!D80-(Gällande!$E$50*Gällande!$A$4))/Gällande!$H$50)</f>
        <v>420.26796704360015</v>
      </c>
      <c r="F80" s="53">
        <f>_xlfn.RANK.EQ(E80,$E$6:$E$99,0)</f>
        <v>71</v>
      </c>
      <c r="G80" s="49"/>
      <c r="H80" s="49"/>
      <c r="I80" s="49"/>
      <c r="J80" s="49"/>
    </row>
    <row r="81" spans="1:10" x14ac:dyDescent="0.25">
      <c r="A81" s="113"/>
      <c r="B81" s="114" t="s">
        <v>135</v>
      </c>
      <c r="C81" s="53"/>
      <c r="D81" s="53"/>
      <c r="E81" s="115">
        <f>(Gällande!$E$35*Gällande!$A$4)+((Resultatlista!D81-(Gällande!$E$49*Gällande!$A$4))/Gällande!$H$49)</f>
        <v>625.65020802638992</v>
      </c>
      <c r="F81" s="53">
        <f>_xlfn.RANK.EQ(E81,$E$6:$E$99,0)</f>
        <v>27</v>
      </c>
      <c r="G81" s="49"/>
      <c r="H81" s="49"/>
      <c r="I81" s="49"/>
      <c r="J81" s="49"/>
    </row>
    <row r="82" spans="1:10" x14ac:dyDescent="0.25">
      <c r="A82" s="113"/>
      <c r="B82" s="114" t="s">
        <v>135</v>
      </c>
      <c r="C82" s="53"/>
      <c r="D82" s="53"/>
      <c r="E82" s="115">
        <f>(Gällande!$E$35*Gällande!$A$4)+((Resultatlista!D82-(Gällande!$E$49*Gällande!$A$4))/Gällande!$H$49)</f>
        <v>625.65020802638992</v>
      </c>
      <c r="F82" s="53">
        <f>_xlfn.RANK.EQ(E82,$E$6:$E$99,0)</f>
        <v>27</v>
      </c>
      <c r="G82" s="49"/>
      <c r="H82" s="49"/>
      <c r="I82" s="49"/>
      <c r="J82" s="49"/>
    </row>
    <row r="83" spans="1:10" x14ac:dyDescent="0.25">
      <c r="A83" s="113"/>
      <c r="B83" s="114" t="s">
        <v>135</v>
      </c>
      <c r="C83" s="53"/>
      <c r="D83" s="53"/>
      <c r="E83" s="115">
        <f>(Gällande!$E$35*Gällande!$A$4)+((Resultatlista!D83-(Gällande!$E$49*Gällande!$A$4))/Gällande!$H$49)</f>
        <v>625.65020802638992</v>
      </c>
      <c r="F83" s="53">
        <f>_xlfn.RANK.EQ(E83,$E$6:$E$99,0)</f>
        <v>27</v>
      </c>
      <c r="G83" s="49"/>
      <c r="H83" s="49"/>
      <c r="I83" s="49"/>
      <c r="J83" s="49"/>
    </row>
    <row r="84" spans="1:10" x14ac:dyDescent="0.25">
      <c r="A84" s="113"/>
      <c r="B84" s="114" t="s">
        <v>138</v>
      </c>
      <c r="C84" s="53"/>
      <c r="D84" s="53"/>
      <c r="E84" s="115">
        <f>(Gällande!$E$35*Gällande!$A$4)+((Resultatlista!D84-(Gällande!$E$52*Gällande!$A$4))/Gällande!$H$52)</f>
        <v>619.01398255073923</v>
      </c>
      <c r="F84" s="53">
        <f>_xlfn.RANK.EQ(E84,$E$6:$E$99,0)</f>
        <v>36</v>
      </c>
      <c r="G84" s="49"/>
      <c r="H84" s="49"/>
      <c r="I84" s="49"/>
      <c r="J84" s="49"/>
    </row>
    <row r="85" spans="1:10" x14ac:dyDescent="0.25">
      <c r="A85" s="113"/>
      <c r="B85" s="114" t="s">
        <v>138</v>
      </c>
      <c r="C85" s="53"/>
      <c r="D85" s="53"/>
      <c r="E85" s="115">
        <f>(Gällande!$E$35*Gällande!$A$4)+((Resultatlista!D85-(Gällande!$E$52*Gällande!$A$4))/Gällande!$H$52)</f>
        <v>619.01398255073923</v>
      </c>
      <c r="F85" s="53">
        <f>_xlfn.RANK.EQ(E85,$E$6:$E$99,0)</f>
        <v>36</v>
      </c>
      <c r="G85" s="49"/>
      <c r="H85" s="49"/>
      <c r="I85" s="49"/>
      <c r="J85" s="49"/>
    </row>
    <row r="86" spans="1:10" x14ac:dyDescent="0.25">
      <c r="A86" s="113"/>
      <c r="B86" s="114" t="s">
        <v>138</v>
      </c>
      <c r="C86" s="53"/>
      <c r="D86" s="53"/>
      <c r="E86" s="115">
        <f>(Gällande!$E$35*Gällande!$A$4)+((Resultatlista!D86-(Gällande!$E$52*Gällande!$A$4))/Gällande!$H$52)</f>
        <v>619.01398255073923</v>
      </c>
      <c r="F86" s="53">
        <f>_xlfn.RANK.EQ(E86,$E$6:$E$99,0)</f>
        <v>36</v>
      </c>
      <c r="G86" s="49"/>
      <c r="H86" s="49"/>
      <c r="I86" s="49"/>
      <c r="J86" s="49"/>
    </row>
    <row r="87" spans="1:10" x14ac:dyDescent="0.25">
      <c r="A87" s="113"/>
      <c r="B87" s="114" t="s">
        <v>137</v>
      </c>
      <c r="C87" s="53"/>
      <c r="D87" s="53"/>
      <c r="E87" s="115">
        <f>(Gällande!$E$35*Gällande!$A$4)+((Resultatlista!D87-(Gällande!$E$51*Gällande!$A$4))/Gällande!$H$51)</f>
        <v>681.68551613511977</v>
      </c>
      <c r="F87" s="53">
        <f>_xlfn.RANK.EQ(E87,$E$6:$E$99,0)</f>
        <v>9</v>
      </c>
      <c r="G87" s="49"/>
      <c r="H87" s="49"/>
      <c r="I87" s="49"/>
      <c r="J87" s="49"/>
    </row>
    <row r="88" spans="1:10" x14ac:dyDescent="0.25">
      <c r="A88" s="113"/>
      <c r="B88" s="114" t="s">
        <v>137</v>
      </c>
      <c r="C88" s="53"/>
      <c r="D88" s="53"/>
      <c r="E88" s="115">
        <f>(Gällande!$E$35*Gällande!$A$4)+((Resultatlista!D88-(Gällande!$E$51*Gällande!$A$4))/Gällande!$H$51)</f>
        <v>681.68551613511977</v>
      </c>
      <c r="F88" s="53">
        <f>_xlfn.RANK.EQ(E88,$E$6:$E$99,0)</f>
        <v>9</v>
      </c>
      <c r="G88" s="49"/>
      <c r="H88" s="49"/>
      <c r="I88" s="49"/>
      <c r="J88" s="49"/>
    </row>
    <row r="89" spans="1:10" x14ac:dyDescent="0.25">
      <c r="A89" s="113"/>
      <c r="B89" s="114" t="s">
        <v>140</v>
      </c>
      <c r="C89" s="53"/>
      <c r="D89" s="53"/>
      <c r="E89" s="115">
        <f>(Gällande!$E$35*Gällande!$A$4)+((Resultatlista!D89-(Gällande!$E$54*Gällande!$A$4))/Gällande!$H$54)</f>
        <v>634.32720924217597</v>
      </c>
      <c r="F89" s="53">
        <f>_xlfn.RANK.EQ(E89,$E$6:$E$99,0)</f>
        <v>25</v>
      </c>
      <c r="G89" s="49"/>
      <c r="H89" s="49"/>
      <c r="I89" s="49"/>
      <c r="J89" s="49"/>
    </row>
    <row r="90" spans="1:10" x14ac:dyDescent="0.25">
      <c r="A90" s="113"/>
      <c r="B90" s="114" t="s">
        <v>140</v>
      </c>
      <c r="C90" s="53"/>
      <c r="D90" s="53"/>
      <c r="E90" s="115">
        <f>(Gällande!$E$35*Gällande!$A$4)+((Resultatlista!D90-(Gällande!$E$54*Gällande!$A$4))/Gällande!$H$54)</f>
        <v>634.32720924217597</v>
      </c>
      <c r="F90" s="53">
        <f>_xlfn.RANK.EQ(E90,$E$6:$E$99,0)</f>
        <v>25</v>
      </c>
      <c r="G90" s="49"/>
      <c r="H90" s="49"/>
      <c r="I90" s="49"/>
      <c r="J90" s="49"/>
    </row>
    <row r="91" spans="1:10" x14ac:dyDescent="0.25">
      <c r="A91" s="113"/>
      <c r="B91" s="114" t="s">
        <v>139</v>
      </c>
      <c r="C91" s="53"/>
      <c r="D91" s="53"/>
      <c r="E91" s="115">
        <f>(Gällande!$E$35*Gällande!$A$4)+((Resultatlista!D91-(Gällande!$E$53*Gällande!$A$4))/Gällande!$H$53)</f>
        <v>565.52651483544787</v>
      </c>
      <c r="F91" s="53">
        <f>_xlfn.RANK.EQ(E91,$E$6:$E$99,0)</f>
        <v>44</v>
      </c>
      <c r="G91" s="49"/>
      <c r="H91" s="49"/>
      <c r="I91" s="49"/>
      <c r="J91" s="49"/>
    </row>
    <row r="92" spans="1:10" x14ac:dyDescent="0.25">
      <c r="A92" s="113"/>
      <c r="B92" s="114" t="s">
        <v>139</v>
      </c>
      <c r="C92" s="53"/>
      <c r="D92" s="53"/>
      <c r="E92" s="115">
        <f>(Gällande!$E$35*Gällande!$A$4)+((Resultatlista!D92-(Gällande!$E$53*Gällande!$A$4))/Gällande!$H$53)</f>
        <v>565.52651483544787</v>
      </c>
      <c r="F92" s="53">
        <f>_xlfn.RANK.EQ(E92,$E$6:$E$99,0)</f>
        <v>44</v>
      </c>
      <c r="G92" s="49"/>
      <c r="H92" s="49"/>
      <c r="I92" s="49"/>
      <c r="J92" s="49"/>
    </row>
    <row r="93" spans="1:10" x14ac:dyDescent="0.25">
      <c r="A93" s="111"/>
      <c r="B93" s="116" t="s">
        <v>112</v>
      </c>
      <c r="C93" s="53"/>
      <c r="D93" s="53"/>
      <c r="E93" s="115">
        <f>(Gällande!$E$35*Gällande!$A$4)+((Resultatlista!D93-(Gällande!$E$17*Gällande!$A$4))/Gällande!$H$17)</f>
        <v>750.28969306555507</v>
      </c>
      <c r="F93" s="53">
        <f>_xlfn.RANK.EQ(E93,$E$6:$E$99,0)</f>
        <v>2</v>
      </c>
      <c r="G93" s="49"/>
      <c r="H93" s="49"/>
      <c r="I93" s="49"/>
      <c r="J93" s="49"/>
    </row>
    <row r="94" spans="1:10" x14ac:dyDescent="0.25">
      <c r="A94" s="111"/>
      <c r="B94" s="116" t="s">
        <v>112</v>
      </c>
      <c r="C94" s="53"/>
      <c r="D94" s="53"/>
      <c r="E94" s="115">
        <f>(Gällande!$E$35*Gällande!$A$4)+((Resultatlista!D94-(Gällande!$E$17*Gällande!$A$4))/Gällande!$H$17)</f>
        <v>750.28969306555507</v>
      </c>
      <c r="F94" s="53">
        <f>_xlfn.RANK.EQ(E94,$E$6:$E$99,0)</f>
        <v>2</v>
      </c>
      <c r="G94" s="49"/>
      <c r="H94" s="49"/>
      <c r="I94" s="49"/>
      <c r="J94" s="49"/>
    </row>
    <row r="95" spans="1:10" x14ac:dyDescent="0.25">
      <c r="A95" s="113"/>
      <c r="B95" s="114" t="s">
        <v>128</v>
      </c>
      <c r="C95" s="53"/>
      <c r="D95" s="53"/>
      <c r="E95" s="115">
        <f>(Gällande!$E$35*Gällande!$A$4)+((Resultatlista!D95-(Gällande!$E$41*Gällande!$A$4))/Gällande!$H$41)</f>
        <v>354.25003327721868</v>
      </c>
      <c r="F95" s="53">
        <f>_xlfn.RANK.EQ(E95,$E$6:$E$99,0)</f>
        <v>75</v>
      </c>
      <c r="G95" s="49"/>
      <c r="H95" s="49"/>
      <c r="I95" s="49"/>
      <c r="J95" s="49"/>
    </row>
    <row r="96" spans="1:10" x14ac:dyDescent="0.25">
      <c r="A96" s="113"/>
      <c r="B96" s="114" t="s">
        <v>128</v>
      </c>
      <c r="C96" s="53"/>
      <c r="D96" s="53"/>
      <c r="E96" s="115">
        <f>(Gällande!$E$35*Gällande!$A$4)+((Resultatlista!D96-(Gällande!$E$41*Gällande!$A$4))/Gällande!$H$41)</f>
        <v>354.25003327721868</v>
      </c>
      <c r="F96" s="53">
        <f>_xlfn.RANK.EQ(E96,$E$6:$E$99,0)</f>
        <v>75</v>
      </c>
      <c r="G96" s="49"/>
      <c r="H96" s="49"/>
      <c r="I96" s="49"/>
      <c r="J96" s="49"/>
    </row>
    <row r="97" spans="1:10" x14ac:dyDescent="0.25">
      <c r="A97" s="113"/>
      <c r="B97" s="114" t="s">
        <v>129</v>
      </c>
      <c r="C97" s="53"/>
      <c r="D97" s="53"/>
      <c r="E97" s="115">
        <f>(Gällande!$E$35*Gällande!$A$4)+((Resultatlista!D97-(Gällande!$E$42*Gällande!$A$4))/Gällande!$H$42)</f>
        <v>522.5360780766996</v>
      </c>
      <c r="F97" s="53">
        <f>_xlfn.RANK.EQ(E97,$E$6:$E$99,0)</f>
        <v>62</v>
      </c>
      <c r="G97" s="49"/>
      <c r="H97" s="49"/>
      <c r="I97" s="49"/>
      <c r="J97" s="49"/>
    </row>
    <row r="98" spans="1:10" x14ac:dyDescent="0.25">
      <c r="A98" s="113"/>
      <c r="B98" s="114" t="s">
        <v>129</v>
      </c>
      <c r="C98" s="53"/>
      <c r="D98" s="53"/>
      <c r="E98" s="115">
        <f>(Gällande!$E$35*Gällande!$A$4)+((Resultatlista!D98-(Gällande!$E$42*Gällande!$A$4))/Gällande!$H$42)</f>
        <v>522.5360780766996</v>
      </c>
      <c r="F98" s="53">
        <f>_xlfn.RANK.EQ(E98,$E$6:$E$99,0)</f>
        <v>62</v>
      </c>
      <c r="G98" s="49"/>
      <c r="H98" s="49"/>
      <c r="I98" s="49"/>
      <c r="J98" s="49"/>
    </row>
    <row r="99" spans="1:10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spans="1:10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</row>
    <row r="101" spans="1:10" x14ac:dyDescent="0.25">
      <c r="A101" s="49"/>
      <c r="B101" s="49"/>
      <c r="C101" s="49"/>
      <c r="D101" s="49"/>
      <c r="E101" s="49"/>
      <c r="F101" s="49"/>
      <c r="G101" s="49"/>
      <c r="H101" s="49"/>
      <c r="I101" s="49"/>
      <c r="J101" s="49"/>
    </row>
  </sheetData>
  <phoneticPr fontId="37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"/>
  <sheetViews>
    <sheetView topLeftCell="A25" workbookViewId="0">
      <selection activeCell="Z52" sqref="Z52"/>
    </sheetView>
  </sheetViews>
  <sheetFormatPr defaultRowHeight="15" x14ac:dyDescent="0.25"/>
  <cols>
    <col min="1" max="2" width="11" customWidth="1"/>
    <col min="3" max="7" width="18.42578125" style="61" customWidth="1"/>
    <col min="8" max="8" width="21.5703125" customWidth="1"/>
    <col min="9" max="12" width="26.140625" customWidth="1"/>
    <col min="13" max="13" width="11" customWidth="1"/>
    <col min="14" max="15" width="9.28515625" bestFit="1" customWidth="1"/>
  </cols>
  <sheetData>
    <row r="1" spans="1:7" x14ac:dyDescent="0.25">
      <c r="C1" s="61" t="s">
        <v>75</v>
      </c>
    </row>
    <row r="2" spans="1:7" x14ac:dyDescent="0.25">
      <c r="C2" s="61" t="s">
        <v>77</v>
      </c>
      <c r="D2" s="61" t="s">
        <v>78</v>
      </c>
      <c r="E2" s="61" t="s">
        <v>79</v>
      </c>
      <c r="F2" s="61" t="s">
        <v>80</v>
      </c>
      <c r="G2" s="61" t="s">
        <v>81</v>
      </c>
    </row>
    <row r="3" spans="1:7" x14ac:dyDescent="0.25">
      <c r="A3" s="70" t="s">
        <v>25</v>
      </c>
      <c r="B3" s="53" t="s">
        <v>76</v>
      </c>
      <c r="D3" s="61">
        <v>446</v>
      </c>
      <c r="F3" s="61">
        <v>267</v>
      </c>
      <c r="G3" s="61">
        <v>446</v>
      </c>
    </row>
    <row r="4" spans="1:7" x14ac:dyDescent="0.25">
      <c r="A4" s="70"/>
      <c r="B4" s="53" t="s">
        <v>44</v>
      </c>
      <c r="D4" s="61">
        <v>446</v>
      </c>
      <c r="F4" s="61">
        <v>267</v>
      </c>
      <c r="G4" s="61">
        <v>446</v>
      </c>
    </row>
    <row r="5" spans="1:7" x14ac:dyDescent="0.25">
      <c r="A5" s="70" t="s">
        <v>13</v>
      </c>
      <c r="B5" s="53" t="s">
        <v>76</v>
      </c>
      <c r="C5" s="61">
        <v>709</v>
      </c>
      <c r="D5" s="61">
        <v>609</v>
      </c>
      <c r="E5" s="61">
        <v>749</v>
      </c>
    </row>
    <row r="6" spans="1:7" x14ac:dyDescent="0.25">
      <c r="A6" s="70"/>
      <c r="B6" s="53" t="s">
        <v>44</v>
      </c>
      <c r="C6" s="61">
        <v>648</v>
      </c>
      <c r="D6" s="61">
        <v>609</v>
      </c>
      <c r="E6" s="61">
        <v>749</v>
      </c>
    </row>
    <row r="7" spans="1:7" x14ac:dyDescent="0.25">
      <c r="A7" s="70" t="s">
        <v>24</v>
      </c>
      <c r="B7" s="53" t="s">
        <v>76</v>
      </c>
      <c r="G7" s="61">
        <v>748</v>
      </c>
    </row>
    <row r="8" spans="1:7" x14ac:dyDescent="0.25">
      <c r="A8" s="70"/>
      <c r="B8" s="53" t="s">
        <v>44</v>
      </c>
      <c r="G8" s="61">
        <v>662</v>
      </c>
    </row>
    <row r="9" spans="1:7" x14ac:dyDescent="0.25">
      <c r="A9" s="70" t="s">
        <v>27</v>
      </c>
      <c r="B9" s="53" t="s">
        <v>76</v>
      </c>
    </row>
    <row r="10" spans="1:7" x14ac:dyDescent="0.25">
      <c r="A10" s="70"/>
      <c r="B10" s="53" t="s">
        <v>44</v>
      </c>
    </row>
    <row r="11" spans="1:7" x14ac:dyDescent="0.25">
      <c r="A11" s="70" t="s">
        <v>26</v>
      </c>
      <c r="B11" s="53" t="s">
        <v>76</v>
      </c>
      <c r="D11" s="61">
        <v>419</v>
      </c>
      <c r="F11" s="61">
        <v>882</v>
      </c>
      <c r="G11" s="61">
        <v>866</v>
      </c>
    </row>
    <row r="12" spans="1:7" x14ac:dyDescent="0.25">
      <c r="A12" s="70"/>
      <c r="B12" s="53" t="s">
        <v>44</v>
      </c>
      <c r="D12" s="61">
        <v>419</v>
      </c>
      <c r="F12" s="61">
        <v>870</v>
      </c>
      <c r="G12" s="61">
        <v>866</v>
      </c>
    </row>
    <row r="13" spans="1:7" x14ac:dyDescent="0.25">
      <c r="A13" s="70" t="s">
        <v>32</v>
      </c>
      <c r="B13" s="53" t="s">
        <v>76</v>
      </c>
    </row>
    <row r="14" spans="1:7" x14ac:dyDescent="0.25">
      <c r="A14" s="70"/>
      <c r="B14" s="53" t="s">
        <v>44</v>
      </c>
    </row>
    <row r="15" spans="1:7" x14ac:dyDescent="0.25">
      <c r="A15" s="70" t="s">
        <v>4</v>
      </c>
      <c r="B15" s="53" t="s">
        <v>76</v>
      </c>
    </row>
    <row r="16" spans="1:7" x14ac:dyDescent="0.25">
      <c r="A16" s="70"/>
      <c r="B16" s="53" t="s">
        <v>44</v>
      </c>
    </row>
    <row r="17" spans="1:7" x14ac:dyDescent="0.25">
      <c r="A17" s="71" t="s">
        <v>52</v>
      </c>
      <c r="B17" s="53" t="s">
        <v>76</v>
      </c>
    </row>
    <row r="18" spans="1:7" x14ac:dyDescent="0.25">
      <c r="A18" s="71"/>
      <c r="B18" s="53" t="s">
        <v>44</v>
      </c>
    </row>
    <row r="19" spans="1:7" x14ac:dyDescent="0.25">
      <c r="A19" s="71" t="s">
        <v>50</v>
      </c>
      <c r="B19" s="53" t="s">
        <v>76</v>
      </c>
      <c r="G19" s="61">
        <v>471</v>
      </c>
    </row>
    <row r="20" spans="1:7" x14ac:dyDescent="0.25">
      <c r="A20" s="71"/>
      <c r="B20" s="53" t="s">
        <v>44</v>
      </c>
      <c r="G20" s="61">
        <v>471</v>
      </c>
    </row>
    <row r="21" spans="1:7" x14ac:dyDescent="0.25">
      <c r="A21" s="71" t="s">
        <v>51</v>
      </c>
      <c r="B21" s="53" t="s">
        <v>76</v>
      </c>
    </row>
    <row r="22" spans="1:7" x14ac:dyDescent="0.25">
      <c r="A22" s="71"/>
      <c r="B22" s="53" t="s">
        <v>44</v>
      </c>
    </row>
    <row r="23" spans="1:7" x14ac:dyDescent="0.25">
      <c r="A23" s="70" t="s">
        <v>28</v>
      </c>
      <c r="B23" s="53" t="s">
        <v>76</v>
      </c>
    </row>
    <row r="24" spans="1:7" x14ac:dyDescent="0.25">
      <c r="A24" s="70"/>
      <c r="B24" s="53" t="s">
        <v>44</v>
      </c>
    </row>
    <row r="25" spans="1:7" x14ac:dyDescent="0.25">
      <c r="A25" s="70" t="s">
        <v>29</v>
      </c>
      <c r="B25" s="53" t="s">
        <v>76</v>
      </c>
      <c r="D25" s="61">
        <v>339</v>
      </c>
    </row>
    <row r="26" spans="1:7" x14ac:dyDescent="0.25">
      <c r="A26" s="70"/>
      <c r="B26" s="53" t="s">
        <v>44</v>
      </c>
      <c r="D26" s="61">
        <v>229</v>
      </c>
    </row>
    <row r="27" spans="1:7" x14ac:dyDescent="0.25">
      <c r="A27" s="72" t="s">
        <v>69</v>
      </c>
      <c r="B27" s="53" t="s">
        <v>76</v>
      </c>
    </row>
    <row r="28" spans="1:7" x14ac:dyDescent="0.25">
      <c r="A28" s="72"/>
      <c r="B28" s="53" t="s">
        <v>44</v>
      </c>
    </row>
    <row r="29" spans="1:7" x14ac:dyDescent="0.25">
      <c r="A29" s="72" t="s">
        <v>68</v>
      </c>
      <c r="B29" s="53" t="s">
        <v>76</v>
      </c>
      <c r="G29" s="61">
        <v>760</v>
      </c>
    </row>
    <row r="30" spans="1:7" x14ac:dyDescent="0.25">
      <c r="A30" s="72"/>
      <c r="B30" s="53" t="s">
        <v>44</v>
      </c>
      <c r="G30" s="61">
        <v>651</v>
      </c>
    </row>
    <row r="31" spans="1:7" x14ac:dyDescent="0.25">
      <c r="A31" s="70" t="s">
        <v>30</v>
      </c>
      <c r="B31" s="53" t="s">
        <v>76</v>
      </c>
      <c r="D31" s="61">
        <v>522</v>
      </c>
    </row>
    <row r="32" spans="1:7" x14ac:dyDescent="0.25">
      <c r="A32" s="70"/>
      <c r="B32" s="53" t="s">
        <v>44</v>
      </c>
      <c r="D32" s="61">
        <v>522</v>
      </c>
    </row>
    <row r="33" spans="1:7" x14ac:dyDescent="0.25">
      <c r="A33" s="70" t="s">
        <v>15</v>
      </c>
      <c r="B33" s="53" t="s">
        <v>76</v>
      </c>
      <c r="E33" s="61">
        <v>737</v>
      </c>
      <c r="F33" s="61">
        <v>780</v>
      </c>
      <c r="G33" s="61">
        <v>862</v>
      </c>
    </row>
    <row r="34" spans="1:7" x14ac:dyDescent="0.25">
      <c r="A34" s="70"/>
      <c r="B34" s="53" t="s">
        <v>44</v>
      </c>
      <c r="E34" s="61">
        <v>737</v>
      </c>
      <c r="F34" s="61">
        <v>760</v>
      </c>
      <c r="G34" s="61">
        <v>791</v>
      </c>
    </row>
    <row r="35" spans="1:7" x14ac:dyDescent="0.25">
      <c r="A35" s="70" t="s">
        <v>31</v>
      </c>
      <c r="B35" s="53" t="s">
        <v>76</v>
      </c>
      <c r="G35" s="61">
        <v>675</v>
      </c>
    </row>
    <row r="36" spans="1:7" x14ac:dyDescent="0.25">
      <c r="A36" s="70"/>
      <c r="B36" s="53" t="s">
        <v>44</v>
      </c>
      <c r="G36" s="61">
        <v>646</v>
      </c>
    </row>
    <row r="37" spans="1:7" x14ac:dyDescent="0.25">
      <c r="A37" s="70" t="s">
        <v>6</v>
      </c>
      <c r="B37" s="53" t="s">
        <v>76</v>
      </c>
    </row>
    <row r="38" spans="1:7" x14ac:dyDescent="0.25">
      <c r="A38" s="70"/>
      <c r="B38" s="53" t="s">
        <v>44</v>
      </c>
    </row>
    <row r="39" spans="1:7" x14ac:dyDescent="0.25">
      <c r="A39" s="73" t="s">
        <v>12</v>
      </c>
      <c r="B39" s="53" t="s">
        <v>76</v>
      </c>
      <c r="C39" s="61">
        <v>553</v>
      </c>
      <c r="F39" s="61">
        <v>580</v>
      </c>
    </row>
    <row r="40" spans="1:7" x14ac:dyDescent="0.25">
      <c r="A40" s="73"/>
      <c r="B40" s="53" t="s">
        <v>44</v>
      </c>
      <c r="C40" s="61">
        <v>553</v>
      </c>
      <c r="F40" s="61">
        <v>580</v>
      </c>
    </row>
    <row r="41" spans="1:7" x14ac:dyDescent="0.25">
      <c r="A41" s="73" t="s">
        <v>8</v>
      </c>
      <c r="B41" s="53" t="s">
        <v>76</v>
      </c>
      <c r="D41" s="61">
        <v>799</v>
      </c>
      <c r="E41" s="61">
        <v>776</v>
      </c>
      <c r="F41" s="61">
        <v>766</v>
      </c>
    </row>
    <row r="42" spans="1:7" x14ac:dyDescent="0.25">
      <c r="A42" s="73"/>
      <c r="B42" s="53" t="s">
        <v>44</v>
      </c>
      <c r="D42" s="61">
        <v>723</v>
      </c>
      <c r="E42" s="61">
        <v>696</v>
      </c>
      <c r="F42" s="61">
        <v>649</v>
      </c>
    </row>
    <row r="43" spans="1:7" x14ac:dyDescent="0.25">
      <c r="A43" s="73" t="s">
        <v>16</v>
      </c>
      <c r="B43" s="53" t="s">
        <v>76</v>
      </c>
    </row>
    <row r="44" spans="1:7" x14ac:dyDescent="0.25">
      <c r="A44" s="73"/>
      <c r="B44" s="53" t="s">
        <v>44</v>
      </c>
    </row>
    <row r="45" spans="1:7" x14ac:dyDescent="0.25">
      <c r="A45" s="73" t="s">
        <v>9</v>
      </c>
      <c r="B45" s="53" t="s">
        <v>76</v>
      </c>
      <c r="C45" s="61">
        <v>611</v>
      </c>
    </row>
    <row r="46" spans="1:7" x14ac:dyDescent="0.25">
      <c r="A46" s="73"/>
      <c r="B46" s="53" t="s">
        <v>44</v>
      </c>
      <c r="C46" s="61">
        <v>611</v>
      </c>
    </row>
    <row r="47" spans="1:7" x14ac:dyDescent="0.25">
      <c r="A47" s="73" t="s">
        <v>49</v>
      </c>
      <c r="B47" s="53" t="s">
        <v>76</v>
      </c>
      <c r="F47" s="78">
        <v>422</v>
      </c>
    </row>
    <row r="48" spans="1:7" x14ac:dyDescent="0.25">
      <c r="A48" s="73"/>
      <c r="B48" s="53" t="s">
        <v>44</v>
      </c>
      <c r="F48" s="78">
        <v>416</v>
      </c>
    </row>
    <row r="49" spans="1:7" x14ac:dyDescent="0.25">
      <c r="A49" s="73" t="s">
        <v>33</v>
      </c>
      <c r="B49" s="53" t="s">
        <v>76</v>
      </c>
      <c r="D49" s="61">
        <v>801</v>
      </c>
      <c r="F49" s="61">
        <v>862</v>
      </c>
      <c r="G49" s="61">
        <v>847</v>
      </c>
    </row>
    <row r="50" spans="1:7" x14ac:dyDescent="0.25">
      <c r="A50" s="73"/>
      <c r="B50" s="53" t="s">
        <v>44</v>
      </c>
      <c r="D50" s="61">
        <v>776</v>
      </c>
      <c r="F50" s="61">
        <v>862</v>
      </c>
      <c r="G50" s="61">
        <v>833</v>
      </c>
    </row>
    <row r="51" spans="1:7" x14ac:dyDescent="0.25">
      <c r="A51" s="74" t="s">
        <v>3</v>
      </c>
      <c r="B51" s="53" t="s">
        <v>76</v>
      </c>
      <c r="C51" s="61">
        <v>880</v>
      </c>
      <c r="D51" s="61">
        <v>870</v>
      </c>
      <c r="E51" s="61">
        <v>879</v>
      </c>
      <c r="F51" s="61">
        <v>862</v>
      </c>
      <c r="G51" s="61">
        <v>881</v>
      </c>
    </row>
    <row r="52" spans="1:7" x14ac:dyDescent="0.25">
      <c r="A52" s="74"/>
      <c r="B52" s="53" t="s">
        <v>44</v>
      </c>
      <c r="C52" s="61">
        <v>867</v>
      </c>
      <c r="D52" s="61">
        <v>857</v>
      </c>
      <c r="E52" s="61">
        <v>878</v>
      </c>
      <c r="F52" s="61">
        <v>858</v>
      </c>
      <c r="G52" s="61">
        <v>859</v>
      </c>
    </row>
    <row r="53" spans="1:7" x14ac:dyDescent="0.25">
      <c r="A53" s="73" t="s">
        <v>34</v>
      </c>
      <c r="B53" s="53" t="s">
        <v>76</v>
      </c>
    </row>
    <row r="54" spans="1:7" x14ac:dyDescent="0.25">
      <c r="A54" s="73"/>
      <c r="B54" s="53" t="s">
        <v>44</v>
      </c>
    </row>
    <row r="55" spans="1:7" x14ac:dyDescent="0.25">
      <c r="A55" s="73" t="s">
        <v>35</v>
      </c>
      <c r="B55" s="53" t="s">
        <v>76</v>
      </c>
      <c r="C55" s="61">
        <v>833</v>
      </c>
      <c r="E55" s="61">
        <v>864</v>
      </c>
    </row>
    <row r="56" spans="1:7" x14ac:dyDescent="0.25">
      <c r="A56" s="73"/>
      <c r="B56" s="53" t="s">
        <v>44</v>
      </c>
      <c r="C56" s="61">
        <v>815</v>
      </c>
      <c r="E56" s="61">
        <v>800</v>
      </c>
    </row>
    <row r="57" spans="1:7" x14ac:dyDescent="0.25">
      <c r="A57" s="73" t="s">
        <v>36</v>
      </c>
      <c r="B57" s="53" t="s">
        <v>76</v>
      </c>
      <c r="C57" s="61">
        <v>796</v>
      </c>
    </row>
    <row r="58" spans="1:7" x14ac:dyDescent="0.25">
      <c r="A58" s="73"/>
      <c r="B58" s="53" t="s">
        <v>44</v>
      </c>
      <c r="C58" s="61">
        <v>796</v>
      </c>
    </row>
    <row r="59" spans="1:7" x14ac:dyDescent="0.25">
      <c r="A59" s="73" t="s">
        <v>37</v>
      </c>
      <c r="B59" s="53" t="s">
        <v>76</v>
      </c>
      <c r="C59" s="61">
        <v>869</v>
      </c>
    </row>
    <row r="60" spans="1:7" x14ac:dyDescent="0.25">
      <c r="A60" s="73"/>
      <c r="B60" s="53" t="s">
        <v>44</v>
      </c>
      <c r="C60" s="61">
        <v>869</v>
      </c>
    </row>
    <row r="61" spans="1:7" x14ac:dyDescent="0.25">
      <c r="A61" s="73" t="s">
        <v>47</v>
      </c>
      <c r="B61" s="53" t="s">
        <v>76</v>
      </c>
    </row>
    <row r="62" spans="1:7" x14ac:dyDescent="0.25">
      <c r="A62" s="73"/>
      <c r="B62" s="53" t="s">
        <v>44</v>
      </c>
    </row>
    <row r="63" spans="1:7" x14ac:dyDescent="0.25">
      <c r="A63" s="73" t="s">
        <v>42</v>
      </c>
      <c r="B63" s="53" t="s">
        <v>76</v>
      </c>
      <c r="D63" s="61">
        <v>772</v>
      </c>
    </row>
    <row r="64" spans="1:7" x14ac:dyDescent="0.25">
      <c r="A64" s="73"/>
      <c r="B64" s="53" t="s">
        <v>44</v>
      </c>
      <c r="D64" s="61">
        <v>770</v>
      </c>
    </row>
    <row r="65" spans="1:7" x14ac:dyDescent="0.25">
      <c r="A65" s="73" t="s">
        <v>43</v>
      </c>
      <c r="B65" s="53" t="s">
        <v>76</v>
      </c>
    </row>
    <row r="66" spans="1:7" x14ac:dyDescent="0.25">
      <c r="A66" s="73"/>
      <c r="B66" s="53" t="s">
        <v>44</v>
      </c>
    </row>
    <row r="67" spans="1:7" x14ac:dyDescent="0.25">
      <c r="A67" s="73" t="s">
        <v>14</v>
      </c>
      <c r="B67" s="53" t="s">
        <v>76</v>
      </c>
      <c r="G67" s="61">
        <v>711</v>
      </c>
    </row>
    <row r="68" spans="1:7" x14ac:dyDescent="0.25">
      <c r="A68" s="73"/>
      <c r="B68" s="53" t="s">
        <v>44</v>
      </c>
      <c r="G68" s="61">
        <v>657</v>
      </c>
    </row>
    <row r="69" spans="1:7" x14ac:dyDescent="0.25">
      <c r="A69" s="73" t="s">
        <v>11</v>
      </c>
      <c r="B69" s="53" t="s">
        <v>76</v>
      </c>
      <c r="C69" s="61">
        <v>803</v>
      </c>
      <c r="E69" s="61">
        <v>763</v>
      </c>
      <c r="F69" s="61">
        <v>711</v>
      </c>
      <c r="G69" s="61">
        <v>816</v>
      </c>
    </row>
    <row r="70" spans="1:7" x14ac:dyDescent="0.25">
      <c r="A70" s="73"/>
      <c r="B70" s="53" t="s">
        <v>44</v>
      </c>
      <c r="C70" s="61">
        <v>697</v>
      </c>
      <c r="E70" s="61">
        <v>722</v>
      </c>
      <c r="F70" s="61">
        <v>711</v>
      </c>
      <c r="G70" s="61">
        <v>735</v>
      </c>
    </row>
    <row r="71" spans="1:7" x14ac:dyDescent="0.25">
      <c r="A71" s="73" t="s">
        <v>38</v>
      </c>
      <c r="B71" s="53" t="s">
        <v>76</v>
      </c>
      <c r="C71" s="61">
        <v>648</v>
      </c>
    </row>
    <row r="72" spans="1:7" x14ac:dyDescent="0.25">
      <c r="A72" s="73"/>
      <c r="B72" s="53" t="s">
        <v>44</v>
      </c>
      <c r="C72" s="61">
        <v>648</v>
      </c>
    </row>
    <row r="73" spans="1:7" x14ac:dyDescent="0.25">
      <c r="A73" s="73" t="s">
        <v>10</v>
      </c>
      <c r="B73" s="53" t="s">
        <v>76</v>
      </c>
      <c r="C73" s="61">
        <v>692</v>
      </c>
      <c r="E73" s="61">
        <v>629</v>
      </c>
    </row>
    <row r="74" spans="1:7" x14ac:dyDescent="0.25">
      <c r="A74" s="73"/>
      <c r="B74" s="53" t="s">
        <v>44</v>
      </c>
      <c r="C74" s="61">
        <v>692</v>
      </c>
      <c r="E74" s="61">
        <v>619</v>
      </c>
    </row>
    <row r="75" spans="1:7" x14ac:dyDescent="0.25">
      <c r="A75" s="75" t="s">
        <v>65</v>
      </c>
      <c r="B75" s="53" t="s">
        <v>76</v>
      </c>
    </row>
    <row r="76" spans="1:7" x14ac:dyDescent="0.25">
      <c r="A76" s="75"/>
      <c r="B76" s="53" t="s">
        <v>44</v>
      </c>
    </row>
    <row r="77" spans="1:7" x14ac:dyDescent="0.25">
      <c r="A77" s="73" t="s">
        <v>48</v>
      </c>
      <c r="B77" s="53" t="s">
        <v>76</v>
      </c>
      <c r="E77" s="61">
        <v>581</v>
      </c>
    </row>
    <row r="78" spans="1:7" x14ac:dyDescent="0.25">
      <c r="A78" s="73"/>
      <c r="B78" s="53" t="s">
        <v>44</v>
      </c>
      <c r="E78" s="61">
        <v>556</v>
      </c>
    </row>
    <row r="79" spans="1:7" x14ac:dyDescent="0.25">
      <c r="A79" s="73" t="s">
        <v>7</v>
      </c>
      <c r="B79" s="53" t="s">
        <v>76</v>
      </c>
    </row>
    <row r="80" spans="1:7" x14ac:dyDescent="0.25">
      <c r="A80" s="73"/>
      <c r="B80" s="53" t="s">
        <v>44</v>
      </c>
    </row>
    <row r="81" spans="1:7" x14ac:dyDescent="0.25">
      <c r="A81" s="73" t="s">
        <v>5</v>
      </c>
      <c r="B81" s="53" t="s">
        <v>76</v>
      </c>
      <c r="D81" s="61">
        <v>840</v>
      </c>
      <c r="E81" s="61">
        <v>798</v>
      </c>
      <c r="F81" s="61">
        <v>794</v>
      </c>
      <c r="G81" s="61">
        <v>753</v>
      </c>
    </row>
    <row r="82" spans="1:7" x14ac:dyDescent="0.25">
      <c r="A82" s="73"/>
      <c r="B82" s="53" t="s">
        <v>44</v>
      </c>
      <c r="D82" s="61">
        <v>789</v>
      </c>
      <c r="E82" s="61">
        <v>769</v>
      </c>
      <c r="F82" s="61">
        <v>746</v>
      </c>
      <c r="G82" s="61">
        <v>732</v>
      </c>
    </row>
    <row r="83" spans="1:7" x14ac:dyDescent="0.25">
      <c r="A83" s="73" t="s">
        <v>39</v>
      </c>
      <c r="B83" s="53" t="s">
        <v>76</v>
      </c>
    </row>
    <row r="84" spans="1:7" x14ac:dyDescent="0.25">
      <c r="A84" s="73"/>
      <c r="B84" s="53" t="s">
        <v>44</v>
      </c>
    </row>
    <row r="85" spans="1:7" x14ac:dyDescent="0.25">
      <c r="A85" s="73" t="s">
        <v>40</v>
      </c>
      <c r="B85" s="53" t="s">
        <v>76</v>
      </c>
      <c r="F85" s="61">
        <v>741</v>
      </c>
    </row>
    <row r="86" spans="1:7" x14ac:dyDescent="0.25">
      <c r="A86" s="73"/>
      <c r="B86" s="53" t="s">
        <v>44</v>
      </c>
      <c r="F86" s="61">
        <v>700</v>
      </c>
    </row>
    <row r="87" spans="1:7" x14ac:dyDescent="0.25">
      <c r="A87" s="75" t="s">
        <v>66</v>
      </c>
      <c r="B87" s="53" t="s">
        <v>76</v>
      </c>
      <c r="D87" s="61">
        <v>734</v>
      </c>
    </row>
    <row r="88" spans="1:7" x14ac:dyDescent="0.25">
      <c r="A88" s="75"/>
      <c r="B88" s="53" t="s">
        <v>44</v>
      </c>
      <c r="D88" s="61">
        <v>678</v>
      </c>
    </row>
    <row r="89" spans="1:7" x14ac:dyDescent="0.25">
      <c r="A89" s="75" t="s">
        <v>67</v>
      </c>
      <c r="B89" s="53" t="s">
        <v>76</v>
      </c>
      <c r="C89" s="61">
        <v>663</v>
      </c>
      <c r="D89" s="61">
        <v>770</v>
      </c>
      <c r="E89" s="61">
        <v>768</v>
      </c>
    </row>
    <row r="90" spans="1:7" x14ac:dyDescent="0.25">
      <c r="A90" s="76"/>
      <c r="B90" s="53" t="s">
        <v>44</v>
      </c>
      <c r="C90" s="61">
        <v>663</v>
      </c>
      <c r="D90" s="61">
        <v>721</v>
      </c>
      <c r="E90" s="61">
        <v>691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0"/>
  <sheetViews>
    <sheetView zoomScale="90" zoomScaleNormal="90" workbookViewId="0">
      <selection activeCell="Z52" sqref="Z52"/>
    </sheetView>
  </sheetViews>
  <sheetFormatPr defaultRowHeight="15" x14ac:dyDescent="0.25"/>
  <cols>
    <col min="1" max="13" width="11" customWidth="1"/>
  </cols>
  <sheetData>
    <row r="1" spans="1:3" x14ac:dyDescent="0.25">
      <c r="C1" t="s">
        <v>75</v>
      </c>
    </row>
    <row r="3" spans="1:3" x14ac:dyDescent="0.25">
      <c r="A3" s="70" t="s">
        <v>25</v>
      </c>
      <c r="B3" s="53" t="s">
        <v>76</v>
      </c>
    </row>
    <row r="4" spans="1:3" x14ac:dyDescent="0.25">
      <c r="A4" s="70"/>
      <c r="B4" s="53" t="s">
        <v>44</v>
      </c>
    </row>
    <row r="5" spans="1:3" x14ac:dyDescent="0.25">
      <c r="A5" s="70" t="s">
        <v>13</v>
      </c>
      <c r="B5" s="53" t="s">
        <v>76</v>
      </c>
    </row>
    <row r="6" spans="1:3" x14ac:dyDescent="0.25">
      <c r="A6" s="70"/>
      <c r="B6" s="53" t="s">
        <v>44</v>
      </c>
    </row>
    <row r="7" spans="1:3" x14ac:dyDescent="0.25">
      <c r="A7" s="70" t="s">
        <v>24</v>
      </c>
      <c r="B7" s="53" t="s">
        <v>76</v>
      </c>
    </row>
    <row r="8" spans="1:3" x14ac:dyDescent="0.25">
      <c r="A8" s="70"/>
      <c r="B8" s="53" t="s">
        <v>44</v>
      </c>
    </row>
    <row r="9" spans="1:3" x14ac:dyDescent="0.25">
      <c r="A9" s="70" t="s">
        <v>27</v>
      </c>
      <c r="B9" s="53" t="s">
        <v>76</v>
      </c>
    </row>
    <row r="10" spans="1:3" x14ac:dyDescent="0.25">
      <c r="A10" s="70"/>
      <c r="B10" s="53" t="s">
        <v>44</v>
      </c>
    </row>
    <row r="11" spans="1:3" x14ac:dyDescent="0.25">
      <c r="A11" s="70" t="s">
        <v>26</v>
      </c>
      <c r="B11" s="53" t="s">
        <v>76</v>
      </c>
    </row>
    <row r="12" spans="1:3" x14ac:dyDescent="0.25">
      <c r="A12" s="70"/>
      <c r="B12" s="53" t="s">
        <v>44</v>
      </c>
    </row>
    <row r="13" spans="1:3" x14ac:dyDescent="0.25">
      <c r="A13" s="70" t="s">
        <v>32</v>
      </c>
      <c r="B13" s="53" t="s">
        <v>76</v>
      </c>
    </row>
    <row r="14" spans="1:3" x14ac:dyDescent="0.25">
      <c r="A14" s="70"/>
      <c r="B14" s="53" t="s">
        <v>44</v>
      </c>
    </row>
    <row r="15" spans="1:3" x14ac:dyDescent="0.25">
      <c r="A15" s="70" t="s">
        <v>4</v>
      </c>
      <c r="B15" s="53" t="s">
        <v>76</v>
      </c>
    </row>
    <row r="16" spans="1:3" x14ac:dyDescent="0.25">
      <c r="A16" s="70"/>
      <c r="B16" s="53" t="s">
        <v>44</v>
      </c>
    </row>
    <row r="17" spans="1:2" x14ac:dyDescent="0.25">
      <c r="A17" s="71" t="s">
        <v>52</v>
      </c>
      <c r="B17" s="53" t="s">
        <v>76</v>
      </c>
    </row>
    <row r="18" spans="1:2" x14ac:dyDescent="0.25">
      <c r="A18" s="71"/>
      <c r="B18" s="53" t="s">
        <v>44</v>
      </c>
    </row>
    <row r="19" spans="1:2" x14ac:dyDescent="0.25">
      <c r="A19" s="71" t="s">
        <v>50</v>
      </c>
      <c r="B19" s="53" t="s">
        <v>76</v>
      </c>
    </row>
    <row r="20" spans="1:2" x14ac:dyDescent="0.25">
      <c r="A20" s="71"/>
      <c r="B20" s="53" t="s">
        <v>44</v>
      </c>
    </row>
    <row r="21" spans="1:2" x14ac:dyDescent="0.25">
      <c r="A21" s="71" t="s">
        <v>51</v>
      </c>
      <c r="B21" s="53" t="s">
        <v>76</v>
      </c>
    </row>
    <row r="22" spans="1:2" x14ac:dyDescent="0.25">
      <c r="A22" s="71"/>
      <c r="B22" s="53" t="s">
        <v>44</v>
      </c>
    </row>
    <row r="23" spans="1:2" x14ac:dyDescent="0.25">
      <c r="A23" s="70" t="s">
        <v>28</v>
      </c>
      <c r="B23" s="53" t="s">
        <v>76</v>
      </c>
    </row>
    <row r="24" spans="1:2" x14ac:dyDescent="0.25">
      <c r="A24" s="70"/>
      <c r="B24" s="53" t="s">
        <v>44</v>
      </c>
    </row>
    <row r="25" spans="1:2" x14ac:dyDescent="0.25">
      <c r="A25" s="70" t="s">
        <v>29</v>
      </c>
      <c r="B25" s="53" t="s">
        <v>76</v>
      </c>
    </row>
    <row r="26" spans="1:2" x14ac:dyDescent="0.25">
      <c r="A26" s="70"/>
      <c r="B26" s="53" t="s">
        <v>44</v>
      </c>
    </row>
    <row r="27" spans="1:2" x14ac:dyDescent="0.25">
      <c r="A27" s="72" t="s">
        <v>69</v>
      </c>
      <c r="B27" s="53" t="s">
        <v>76</v>
      </c>
    </row>
    <row r="28" spans="1:2" x14ac:dyDescent="0.25">
      <c r="A28" s="72"/>
      <c r="B28" s="53" t="s">
        <v>44</v>
      </c>
    </row>
    <row r="29" spans="1:2" x14ac:dyDescent="0.25">
      <c r="A29" s="72" t="s">
        <v>68</v>
      </c>
      <c r="B29" s="53" t="s">
        <v>76</v>
      </c>
    </row>
    <row r="30" spans="1:2" x14ac:dyDescent="0.25">
      <c r="A30" s="72"/>
      <c r="B30" s="53" t="s">
        <v>44</v>
      </c>
    </row>
    <row r="31" spans="1:2" x14ac:dyDescent="0.25">
      <c r="A31" s="70" t="s">
        <v>30</v>
      </c>
      <c r="B31" s="53" t="s">
        <v>76</v>
      </c>
    </row>
    <row r="32" spans="1:2" x14ac:dyDescent="0.25">
      <c r="A32" s="70"/>
      <c r="B32" s="53" t="s">
        <v>44</v>
      </c>
    </row>
    <row r="33" spans="1:2" x14ac:dyDescent="0.25">
      <c r="A33" s="70" t="s">
        <v>15</v>
      </c>
      <c r="B33" s="53" t="s">
        <v>76</v>
      </c>
    </row>
    <row r="34" spans="1:2" x14ac:dyDescent="0.25">
      <c r="A34" s="70"/>
      <c r="B34" s="53" t="s">
        <v>44</v>
      </c>
    </row>
    <row r="35" spans="1:2" x14ac:dyDescent="0.25">
      <c r="A35" s="70" t="s">
        <v>31</v>
      </c>
      <c r="B35" s="53" t="s">
        <v>76</v>
      </c>
    </row>
    <row r="36" spans="1:2" x14ac:dyDescent="0.25">
      <c r="A36" s="70"/>
      <c r="B36" s="53" t="s">
        <v>44</v>
      </c>
    </row>
    <row r="37" spans="1:2" x14ac:dyDescent="0.25">
      <c r="A37" s="70" t="s">
        <v>6</v>
      </c>
      <c r="B37" s="53" t="s">
        <v>76</v>
      </c>
    </row>
    <row r="38" spans="1:2" x14ac:dyDescent="0.25">
      <c r="A38" s="70"/>
      <c r="B38" s="53" t="s">
        <v>44</v>
      </c>
    </row>
    <row r="39" spans="1:2" x14ac:dyDescent="0.25">
      <c r="A39" s="73" t="s">
        <v>12</v>
      </c>
      <c r="B39" s="53" t="s">
        <v>76</v>
      </c>
    </row>
    <row r="40" spans="1:2" x14ac:dyDescent="0.25">
      <c r="A40" s="73"/>
      <c r="B40" s="53" t="s">
        <v>44</v>
      </c>
    </row>
    <row r="41" spans="1:2" x14ac:dyDescent="0.25">
      <c r="A41" s="73" t="s">
        <v>8</v>
      </c>
      <c r="B41" s="53" t="s">
        <v>76</v>
      </c>
    </row>
    <row r="42" spans="1:2" x14ac:dyDescent="0.25">
      <c r="A42" s="73"/>
      <c r="B42" s="53" t="s">
        <v>44</v>
      </c>
    </row>
    <row r="43" spans="1:2" x14ac:dyDescent="0.25">
      <c r="A43" s="73" t="s">
        <v>16</v>
      </c>
      <c r="B43" s="53" t="s">
        <v>76</v>
      </c>
    </row>
    <row r="44" spans="1:2" x14ac:dyDescent="0.25">
      <c r="A44" s="73"/>
      <c r="B44" s="53" t="s">
        <v>44</v>
      </c>
    </row>
    <row r="45" spans="1:2" x14ac:dyDescent="0.25">
      <c r="A45" s="73" t="s">
        <v>9</v>
      </c>
      <c r="B45" s="53" t="s">
        <v>76</v>
      </c>
    </row>
    <row r="46" spans="1:2" x14ac:dyDescent="0.25">
      <c r="A46" s="73"/>
      <c r="B46" s="53" t="s">
        <v>44</v>
      </c>
    </row>
    <row r="47" spans="1:2" x14ac:dyDescent="0.25">
      <c r="A47" s="73" t="s">
        <v>49</v>
      </c>
      <c r="B47" s="53" t="s">
        <v>76</v>
      </c>
    </row>
    <row r="48" spans="1:2" x14ac:dyDescent="0.25">
      <c r="A48" s="73"/>
      <c r="B48" s="53" t="s">
        <v>44</v>
      </c>
    </row>
    <row r="49" spans="1:2" x14ac:dyDescent="0.25">
      <c r="A49" s="73" t="s">
        <v>33</v>
      </c>
      <c r="B49" s="53" t="s">
        <v>76</v>
      </c>
    </row>
    <row r="50" spans="1:2" x14ac:dyDescent="0.25">
      <c r="A50" s="73"/>
      <c r="B50" s="53" t="s">
        <v>44</v>
      </c>
    </row>
    <row r="51" spans="1:2" x14ac:dyDescent="0.25">
      <c r="A51" s="74" t="s">
        <v>3</v>
      </c>
      <c r="B51" s="53" t="s">
        <v>76</v>
      </c>
    </row>
    <row r="52" spans="1:2" x14ac:dyDescent="0.25">
      <c r="A52" s="74"/>
      <c r="B52" s="53" t="s">
        <v>44</v>
      </c>
    </row>
    <row r="53" spans="1:2" x14ac:dyDescent="0.25">
      <c r="A53" s="73" t="s">
        <v>34</v>
      </c>
      <c r="B53" s="53" t="s">
        <v>76</v>
      </c>
    </row>
    <row r="54" spans="1:2" x14ac:dyDescent="0.25">
      <c r="A54" s="73"/>
      <c r="B54" s="53" t="s">
        <v>44</v>
      </c>
    </row>
    <row r="55" spans="1:2" x14ac:dyDescent="0.25">
      <c r="A55" s="73" t="s">
        <v>35</v>
      </c>
      <c r="B55" s="53" t="s">
        <v>76</v>
      </c>
    </row>
    <row r="56" spans="1:2" x14ac:dyDescent="0.25">
      <c r="A56" s="73"/>
      <c r="B56" s="53" t="s">
        <v>44</v>
      </c>
    </row>
    <row r="57" spans="1:2" x14ac:dyDescent="0.25">
      <c r="A57" s="73" t="s">
        <v>36</v>
      </c>
      <c r="B57" s="53" t="s">
        <v>76</v>
      </c>
    </row>
    <row r="58" spans="1:2" x14ac:dyDescent="0.25">
      <c r="A58" s="73"/>
      <c r="B58" s="53" t="s">
        <v>44</v>
      </c>
    </row>
    <row r="59" spans="1:2" x14ac:dyDescent="0.25">
      <c r="A59" s="73" t="s">
        <v>37</v>
      </c>
      <c r="B59" s="53" t="s">
        <v>76</v>
      </c>
    </row>
    <row r="60" spans="1:2" x14ac:dyDescent="0.25">
      <c r="A60" s="73"/>
      <c r="B60" s="53" t="s">
        <v>44</v>
      </c>
    </row>
    <row r="61" spans="1:2" x14ac:dyDescent="0.25">
      <c r="A61" s="73" t="s">
        <v>47</v>
      </c>
      <c r="B61" s="53" t="s">
        <v>76</v>
      </c>
    </row>
    <row r="62" spans="1:2" x14ac:dyDescent="0.25">
      <c r="A62" s="73"/>
      <c r="B62" s="53" t="s">
        <v>44</v>
      </c>
    </row>
    <row r="63" spans="1:2" x14ac:dyDescent="0.25">
      <c r="A63" s="73" t="s">
        <v>42</v>
      </c>
      <c r="B63" s="53" t="s">
        <v>76</v>
      </c>
    </row>
    <row r="64" spans="1:2" x14ac:dyDescent="0.25">
      <c r="A64" s="73"/>
      <c r="B64" s="53" t="s">
        <v>44</v>
      </c>
    </row>
    <row r="65" spans="1:2" x14ac:dyDescent="0.25">
      <c r="A65" s="73" t="s">
        <v>43</v>
      </c>
      <c r="B65" s="53" t="s">
        <v>76</v>
      </c>
    </row>
    <row r="66" spans="1:2" x14ac:dyDescent="0.25">
      <c r="A66" s="73"/>
      <c r="B66" s="53" t="s">
        <v>44</v>
      </c>
    </row>
    <row r="67" spans="1:2" x14ac:dyDescent="0.25">
      <c r="A67" s="73" t="s">
        <v>14</v>
      </c>
      <c r="B67" s="53" t="s">
        <v>76</v>
      </c>
    </row>
    <row r="68" spans="1:2" x14ac:dyDescent="0.25">
      <c r="A68" s="73"/>
      <c r="B68" s="53" t="s">
        <v>44</v>
      </c>
    </row>
    <row r="69" spans="1:2" x14ac:dyDescent="0.25">
      <c r="A69" s="73" t="s">
        <v>11</v>
      </c>
      <c r="B69" s="53" t="s">
        <v>76</v>
      </c>
    </row>
    <row r="70" spans="1:2" x14ac:dyDescent="0.25">
      <c r="A70" s="73"/>
      <c r="B70" s="53" t="s">
        <v>44</v>
      </c>
    </row>
    <row r="71" spans="1:2" x14ac:dyDescent="0.25">
      <c r="A71" s="73" t="s">
        <v>38</v>
      </c>
      <c r="B71" s="53" t="s">
        <v>76</v>
      </c>
    </row>
    <row r="72" spans="1:2" x14ac:dyDescent="0.25">
      <c r="A72" s="73"/>
      <c r="B72" s="53" t="s">
        <v>44</v>
      </c>
    </row>
    <row r="73" spans="1:2" x14ac:dyDescent="0.25">
      <c r="A73" s="73" t="s">
        <v>10</v>
      </c>
      <c r="B73" s="53" t="s">
        <v>76</v>
      </c>
    </row>
    <row r="74" spans="1:2" x14ac:dyDescent="0.25">
      <c r="A74" s="73"/>
      <c r="B74" s="53" t="s">
        <v>44</v>
      </c>
    </row>
    <row r="75" spans="1:2" x14ac:dyDescent="0.25">
      <c r="A75" s="75" t="s">
        <v>65</v>
      </c>
      <c r="B75" s="53" t="s">
        <v>76</v>
      </c>
    </row>
    <row r="76" spans="1:2" x14ac:dyDescent="0.25">
      <c r="A76" s="75"/>
      <c r="B76" s="53" t="s">
        <v>44</v>
      </c>
    </row>
    <row r="77" spans="1:2" x14ac:dyDescent="0.25">
      <c r="A77" s="73" t="s">
        <v>48</v>
      </c>
      <c r="B77" s="53" t="s">
        <v>76</v>
      </c>
    </row>
    <row r="78" spans="1:2" x14ac:dyDescent="0.25">
      <c r="A78" s="73"/>
      <c r="B78" s="53" t="s">
        <v>44</v>
      </c>
    </row>
    <row r="79" spans="1:2" x14ac:dyDescent="0.25">
      <c r="A79" s="73" t="s">
        <v>7</v>
      </c>
      <c r="B79" s="53" t="s">
        <v>76</v>
      </c>
    </row>
    <row r="80" spans="1:2" x14ac:dyDescent="0.25">
      <c r="A80" s="73"/>
      <c r="B80" s="53" t="s">
        <v>44</v>
      </c>
    </row>
    <row r="81" spans="1:2" x14ac:dyDescent="0.25">
      <c r="A81" s="73" t="s">
        <v>5</v>
      </c>
      <c r="B81" s="53" t="s">
        <v>76</v>
      </c>
    </row>
    <row r="82" spans="1:2" x14ac:dyDescent="0.25">
      <c r="A82" s="73"/>
      <c r="B82" s="53" t="s">
        <v>44</v>
      </c>
    </row>
    <row r="83" spans="1:2" x14ac:dyDescent="0.25">
      <c r="A83" s="73" t="s">
        <v>39</v>
      </c>
      <c r="B83" s="53" t="s">
        <v>76</v>
      </c>
    </row>
    <row r="84" spans="1:2" x14ac:dyDescent="0.25">
      <c r="A84" s="73"/>
      <c r="B84" s="53" t="s">
        <v>44</v>
      </c>
    </row>
    <row r="85" spans="1:2" x14ac:dyDescent="0.25">
      <c r="A85" s="73" t="s">
        <v>40</v>
      </c>
      <c r="B85" s="53" t="s">
        <v>76</v>
      </c>
    </row>
    <row r="86" spans="1:2" x14ac:dyDescent="0.25">
      <c r="A86" s="73"/>
      <c r="B86" s="53" t="s">
        <v>44</v>
      </c>
    </row>
    <row r="87" spans="1:2" x14ac:dyDescent="0.25">
      <c r="A87" s="75" t="s">
        <v>66</v>
      </c>
      <c r="B87" s="53" t="s">
        <v>76</v>
      </c>
    </row>
    <row r="88" spans="1:2" x14ac:dyDescent="0.25">
      <c r="A88" s="75"/>
      <c r="B88" s="53" t="s">
        <v>44</v>
      </c>
    </row>
    <row r="89" spans="1:2" x14ac:dyDescent="0.25">
      <c r="A89" s="75" t="s">
        <v>67</v>
      </c>
      <c r="B89" s="53" t="s">
        <v>76</v>
      </c>
    </row>
    <row r="90" spans="1:2" x14ac:dyDescent="0.25">
      <c r="A90" s="76"/>
      <c r="B90" s="53" t="s">
        <v>44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0"/>
  <sheetViews>
    <sheetView workbookViewId="0">
      <selection activeCell="C21" sqref="C21"/>
    </sheetView>
  </sheetViews>
  <sheetFormatPr defaultRowHeight="15" x14ac:dyDescent="0.25"/>
  <cols>
    <col min="1" max="1" width="10.28515625" customWidth="1"/>
    <col min="2" max="2" width="24.5703125" customWidth="1"/>
    <col min="3" max="3" width="12.5703125" customWidth="1"/>
    <col min="4" max="4" width="11.28515625" customWidth="1"/>
  </cols>
  <sheetData>
    <row r="1" spans="1:5" ht="27" x14ac:dyDescent="0.5">
      <c r="A1" s="54" t="s">
        <v>62</v>
      </c>
    </row>
    <row r="2" spans="1:5" x14ac:dyDescent="0.25">
      <c r="A2" s="32" t="s">
        <v>57</v>
      </c>
      <c r="B2" s="59">
        <f>Resultatlista!C2</f>
        <v>0</v>
      </c>
    </row>
    <row r="3" spans="1:5" x14ac:dyDescent="0.25">
      <c r="A3" s="32" t="s">
        <v>58</v>
      </c>
      <c r="B3" s="64">
        <f>Resultatlista!C3</f>
        <v>0</v>
      </c>
      <c r="C3" s="60" t="s">
        <v>64</v>
      </c>
      <c r="D3" s="61">
        <f>Resultatlista!E3</f>
        <v>90</v>
      </c>
    </row>
    <row r="5" spans="1:5" x14ac:dyDescent="0.25">
      <c r="A5" s="48" t="s">
        <v>0</v>
      </c>
      <c r="B5" s="48" t="s">
        <v>59</v>
      </c>
      <c r="C5" s="48" t="s">
        <v>41</v>
      </c>
      <c r="D5" s="48" t="s">
        <v>60</v>
      </c>
      <c r="E5" s="48" t="s">
        <v>61</v>
      </c>
    </row>
    <row r="6" spans="1:5" x14ac:dyDescent="0.25">
      <c r="D6" s="3"/>
    </row>
    <row r="7" spans="1:5" x14ac:dyDescent="0.25">
      <c r="D7" s="3"/>
    </row>
    <row r="8" spans="1:5" x14ac:dyDescent="0.25">
      <c r="D8" s="3"/>
    </row>
    <row r="9" spans="1:5" x14ac:dyDescent="0.25">
      <c r="D9" s="3"/>
    </row>
    <row r="10" spans="1:5" x14ac:dyDescent="0.25">
      <c r="D10" s="3"/>
    </row>
    <row r="11" spans="1:5" x14ac:dyDescent="0.25">
      <c r="D11" s="3"/>
    </row>
    <row r="12" spans="1:5" x14ac:dyDescent="0.25">
      <c r="D12" s="3"/>
    </row>
    <row r="13" spans="1:5" x14ac:dyDescent="0.25">
      <c r="D13" s="3"/>
    </row>
    <row r="14" spans="1:5" x14ac:dyDescent="0.25">
      <c r="D14" s="3"/>
    </row>
    <row r="15" spans="1:5" x14ac:dyDescent="0.25">
      <c r="D15" s="3"/>
    </row>
    <row r="16" spans="1:5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  <row r="26" spans="4:4" x14ac:dyDescent="0.25">
      <c r="D26" s="3"/>
    </row>
    <row r="27" spans="4:4" x14ac:dyDescent="0.25">
      <c r="D27" s="3"/>
    </row>
    <row r="28" spans="4:4" x14ac:dyDescent="0.25">
      <c r="D28" s="3"/>
    </row>
    <row r="29" spans="4:4" x14ac:dyDescent="0.25">
      <c r="D29" s="3"/>
    </row>
    <row r="30" spans="4:4" x14ac:dyDescent="0.25">
      <c r="D30" s="3"/>
    </row>
    <row r="31" spans="4:4" x14ac:dyDescent="0.25">
      <c r="D31" s="3"/>
    </row>
    <row r="32" spans="4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1"/>
  <sheetViews>
    <sheetView topLeftCell="A28" zoomScale="85" zoomScaleNormal="85" workbookViewId="0">
      <selection activeCell="Z52" sqref="Z52"/>
    </sheetView>
  </sheetViews>
  <sheetFormatPr defaultColWidth="9.140625" defaultRowHeight="15" x14ac:dyDescent="0.25"/>
  <cols>
    <col min="1" max="1" width="11.85546875" style="6" customWidth="1"/>
    <col min="2" max="2" width="16.28515625" style="5" bestFit="1" customWidth="1"/>
    <col min="3" max="3" width="16.5703125" style="5" bestFit="1" customWidth="1"/>
    <col min="4" max="4" width="15.140625" style="5" bestFit="1" customWidth="1"/>
    <col min="5" max="5" width="14.28515625" style="5" customWidth="1"/>
    <col min="6" max="6" width="14.28515625" style="5" bestFit="1" customWidth="1"/>
    <col min="7" max="7" width="20.140625" style="5" bestFit="1" customWidth="1"/>
    <col min="8" max="8" width="24.5703125" style="5" bestFit="1" customWidth="1"/>
    <col min="9" max="9" width="12.7109375" style="6" customWidth="1"/>
    <col min="10" max="10" width="10.42578125" style="6" bestFit="1" customWidth="1"/>
    <col min="11" max="11" width="9.140625" style="6"/>
    <col min="12" max="12" width="8" style="5" bestFit="1" customWidth="1"/>
    <col min="13" max="13" width="9.5703125" style="5" bestFit="1" customWidth="1"/>
    <col min="14" max="14" width="8" style="5" bestFit="1" customWidth="1"/>
    <col min="15" max="15" width="9.5703125" style="5" bestFit="1" customWidth="1"/>
    <col min="16" max="16" width="8" style="5" bestFit="1" customWidth="1"/>
    <col min="17" max="17" width="9.5703125" style="5" bestFit="1" customWidth="1"/>
    <col min="18" max="27" width="9.140625" style="5"/>
    <col min="28" max="16384" width="9.140625" style="6"/>
  </cols>
  <sheetData>
    <row r="1" spans="1:33" ht="22.5" x14ac:dyDescent="0.25">
      <c r="A1" s="2" t="s">
        <v>55</v>
      </c>
      <c r="B1" s="4"/>
      <c r="C1" s="4"/>
    </row>
    <row r="2" spans="1:33" ht="16.5" x14ac:dyDescent="0.25">
      <c r="A2" s="1" t="s">
        <v>74</v>
      </c>
      <c r="B2" s="8"/>
      <c r="C2" s="8"/>
    </row>
    <row r="3" spans="1:33" ht="31.5" customHeight="1" x14ac:dyDescent="0.25">
      <c r="A3" s="83" t="s">
        <v>163</v>
      </c>
      <c r="B3" s="46"/>
      <c r="L3" s="9" t="s">
        <v>56</v>
      </c>
    </row>
    <row r="4" spans="1:33" ht="16.5" x14ac:dyDescent="0.25">
      <c r="A4" s="45">
        <f>Resultatlista!E3/90</f>
        <v>1</v>
      </c>
      <c r="L4" s="9" t="s">
        <v>106</v>
      </c>
    </row>
    <row r="5" spans="1:33" ht="78.75" x14ac:dyDescent="0.25">
      <c r="A5" s="10" t="s">
        <v>0</v>
      </c>
      <c r="B5" s="11" t="s">
        <v>41</v>
      </c>
      <c r="C5" s="47" t="s">
        <v>54</v>
      </c>
      <c r="D5" s="13" t="s">
        <v>162</v>
      </c>
      <c r="E5" s="12" t="s">
        <v>44</v>
      </c>
      <c r="F5" s="12" t="s">
        <v>1</v>
      </c>
      <c r="G5" s="13" t="s">
        <v>2</v>
      </c>
      <c r="H5" s="13" t="s">
        <v>53</v>
      </c>
      <c r="J5" t="s">
        <v>87</v>
      </c>
      <c r="L5" s="14" t="s">
        <v>18</v>
      </c>
      <c r="M5" s="14" t="s">
        <v>19</v>
      </c>
      <c r="N5" s="14" t="s">
        <v>20</v>
      </c>
      <c r="O5" s="14" t="s">
        <v>21</v>
      </c>
      <c r="P5" s="14" t="s">
        <v>22</v>
      </c>
      <c r="Q5" s="14" t="s">
        <v>23</v>
      </c>
      <c r="R5" s="14" t="s">
        <v>70</v>
      </c>
      <c r="S5" s="14" t="s">
        <v>71</v>
      </c>
      <c r="T5" s="14" t="s">
        <v>72</v>
      </c>
      <c r="U5" s="14" t="s">
        <v>73</v>
      </c>
      <c r="V5" s="14" t="s">
        <v>96</v>
      </c>
      <c r="W5" s="14" t="s">
        <v>97</v>
      </c>
      <c r="X5" s="14" t="s">
        <v>98</v>
      </c>
      <c r="Y5" s="14" t="s">
        <v>99</v>
      </c>
      <c r="Z5" s="14" t="s">
        <v>100</v>
      </c>
      <c r="AA5" s="119" t="s">
        <v>101</v>
      </c>
      <c r="AB5" s="14" t="s">
        <v>156</v>
      </c>
      <c r="AC5" s="14" t="s">
        <v>157</v>
      </c>
      <c r="AD5" s="14" t="s">
        <v>158</v>
      </c>
      <c r="AE5" s="14" t="s">
        <v>159</v>
      </c>
      <c r="AF5" s="14" t="s">
        <v>160</v>
      </c>
      <c r="AG5" s="14" t="s">
        <v>161</v>
      </c>
    </row>
    <row r="6" spans="1:33" ht="18.75" x14ac:dyDescent="0.3">
      <c r="A6" s="17" t="s">
        <v>107</v>
      </c>
      <c r="B6" s="80"/>
      <c r="C6" s="36">
        <f>($E$35*$A$4)+((B6-(E6*$A$4))/H6)</f>
        <v>570.62324257905959</v>
      </c>
      <c r="D6" s="37">
        <f>AVERAGE(L6,N6,P6,R6,T6,V6,X6,Z6,AB6,AD6,AF6)*(IF(J6=0,1,0.2))+J6*0.8</f>
        <v>728.33333333333337</v>
      </c>
      <c r="E6" s="38">
        <f>AVERAGE(M6,O6,Q6,S6,U6,W6,Y6,AA6,AC6,AE6,AG6)</f>
        <v>636.29166666666663</v>
      </c>
      <c r="F6" s="39">
        <f>D6-E6</f>
        <v>92.041666666666742</v>
      </c>
      <c r="G6" s="40">
        <f t="shared" ref="G6:G14" si="0">$E$35-E6</f>
        <v>215.69404761904764</v>
      </c>
      <c r="H6" s="41">
        <f t="shared" ref="H6:H12" si="1">IF(F6/$F$35&lt;0.8,0.8,F6/$F$35)</f>
        <v>2.2614660114660108</v>
      </c>
      <c r="J6" s="18"/>
      <c r="K6" s="17" t="s">
        <v>107</v>
      </c>
      <c r="L6" s="19"/>
      <c r="M6" s="19"/>
      <c r="N6" s="94">
        <v>700</v>
      </c>
      <c r="O6" s="95">
        <v>600</v>
      </c>
      <c r="P6" s="22">
        <f>'2018'!C3</f>
        <v>739</v>
      </c>
      <c r="Q6" s="56">
        <f>AVERAGE('2018'!C4:F4)</f>
        <v>701.75</v>
      </c>
      <c r="R6" s="65">
        <f>'2019'!D3</f>
        <v>721</v>
      </c>
      <c r="S6" s="65">
        <f>AVERAGE('2019'!C4:D4)</f>
        <v>626</v>
      </c>
      <c r="T6" s="97"/>
      <c r="U6" s="97">
        <f>AVERAGE('2020'!D4)</f>
        <v>643</v>
      </c>
      <c r="V6" s="98">
        <f>'2021'!D3</f>
        <v>731</v>
      </c>
      <c r="W6" s="98"/>
      <c r="X6" s="99">
        <f>'2022'!C3</f>
        <v>781</v>
      </c>
      <c r="Y6" s="99">
        <f>AVERAGE('2022'!C4:D4)</f>
        <v>605.5</v>
      </c>
      <c r="Z6" s="100">
        <f>'2023'!C3</f>
        <v>698</v>
      </c>
      <c r="AA6" s="100">
        <f>AVERAGE('2023'!C4:D4)</f>
        <v>641.5</v>
      </c>
      <c r="AB6" s="120"/>
      <c r="AC6" s="120"/>
      <c r="AD6" s="122"/>
      <c r="AE6" s="122"/>
      <c r="AF6" s="123"/>
      <c r="AG6" s="123"/>
    </row>
    <row r="7" spans="1:33" ht="18.75" x14ac:dyDescent="0.3">
      <c r="A7" s="17" t="s">
        <v>165</v>
      </c>
      <c r="B7" s="80"/>
      <c r="C7" s="36">
        <f t="shared" ref="C7:C54" si="2">($E$35*$A$4)+((B7-(E7*$A$4))/H7)</f>
        <v>666.12503847768289</v>
      </c>
      <c r="D7" s="37">
        <f t="shared" ref="D7:D54" si="3">AVERAGE(L7,N7,P7,R7,T7,V7,X7,Z7,AB7,AD7,AF7)*(IF(J7=0,1,0.2))+J7*0.8</f>
        <v>808.32</v>
      </c>
      <c r="E7" s="38">
        <f t="shared" ref="E7:E54" si="4">AVERAGE(M7,O7,Q7,S7,U7,W7,Y7,AA7,AC7,AE7,AG7)</f>
        <v>663.11111111111109</v>
      </c>
      <c r="F7" s="39">
        <f t="shared" ref="F7:F54" si="5">D7-E7</f>
        <v>145.20888888888896</v>
      </c>
      <c r="G7" s="40">
        <f t="shared" ref="G7:G54" si="6">$E$35-E7</f>
        <v>188.87460317460318</v>
      </c>
      <c r="H7" s="41">
        <f t="shared" ref="H7:H54" si="7">IF(F7/$F$35&lt;0.8,0.8,F7/$F$35)</f>
        <v>3.5677859677859658</v>
      </c>
      <c r="J7" s="18">
        <v>827</v>
      </c>
      <c r="K7" s="17" t="s">
        <v>165</v>
      </c>
      <c r="L7" s="19"/>
      <c r="M7" s="19"/>
      <c r="N7" s="20">
        <f>'2017'!E5</f>
        <v>749</v>
      </c>
      <c r="O7" s="63">
        <f>AVERAGE('2017'!C6:E6)</f>
        <v>668.66666666666663</v>
      </c>
      <c r="P7" s="23">
        <f>'2018'!C5</f>
        <v>741</v>
      </c>
      <c r="Q7" s="56">
        <f>AVERAGE('2018'!C6:G6)</f>
        <v>688.33333333333337</v>
      </c>
      <c r="R7" s="65">
        <f>'2019'!E5</f>
        <v>740</v>
      </c>
      <c r="S7" s="65">
        <f>AVERAGE('2019'!C6:E6)</f>
        <v>675.66666666666663</v>
      </c>
      <c r="T7" s="97"/>
      <c r="U7" s="97"/>
      <c r="V7" s="92">
        <v>700</v>
      </c>
      <c r="W7" s="92">
        <v>650</v>
      </c>
      <c r="X7" s="99"/>
      <c r="Y7" s="99">
        <f>AVERAGE('2022'!D6)</f>
        <v>598</v>
      </c>
      <c r="Z7" s="100">
        <f>'2023'!E5</f>
        <v>738</v>
      </c>
      <c r="AA7" s="100">
        <f>'2023'!E6</f>
        <v>698</v>
      </c>
      <c r="AB7" s="120"/>
      <c r="AC7" s="120"/>
      <c r="AD7" s="122"/>
      <c r="AE7" s="122"/>
      <c r="AF7" s="123"/>
      <c r="AG7" s="123"/>
    </row>
    <row r="8" spans="1:33" ht="18.75" x14ac:dyDescent="0.3">
      <c r="A8" s="17" t="s">
        <v>164</v>
      </c>
      <c r="B8" s="80"/>
      <c r="C8" s="36">
        <f t="shared" si="2"/>
        <v>693.91627689064137</v>
      </c>
      <c r="D8" s="37">
        <f t="shared" si="3"/>
        <v>833.92000000000007</v>
      </c>
      <c r="E8" s="38">
        <f t="shared" si="4"/>
        <v>663.16666666666663</v>
      </c>
      <c r="F8" s="39">
        <f t="shared" si="5"/>
        <v>170.75333333333344</v>
      </c>
      <c r="G8" s="40">
        <f t="shared" si="6"/>
        <v>188.81904761904764</v>
      </c>
      <c r="H8" s="41">
        <f t="shared" si="7"/>
        <v>4.1954135954135934</v>
      </c>
      <c r="J8" s="18">
        <v>859</v>
      </c>
      <c r="K8" s="17" t="s">
        <v>164</v>
      </c>
      <c r="L8" s="19"/>
      <c r="M8" s="19"/>
      <c r="N8" s="20">
        <f>'2017'!E6</f>
        <v>749</v>
      </c>
      <c r="O8" s="63">
        <v>669</v>
      </c>
      <c r="P8" s="23">
        <f>'2018'!C6</f>
        <v>741</v>
      </c>
      <c r="Q8" s="56">
        <v>688</v>
      </c>
      <c r="R8" s="65">
        <v>740</v>
      </c>
      <c r="S8" s="65">
        <v>676</v>
      </c>
      <c r="T8" s="97"/>
      <c r="U8" s="97"/>
      <c r="V8" s="92">
        <v>700</v>
      </c>
      <c r="W8" s="92">
        <v>650</v>
      </c>
      <c r="X8" s="99"/>
      <c r="Y8" s="99">
        <v>598</v>
      </c>
      <c r="Z8" s="100">
        <v>738</v>
      </c>
      <c r="AA8" s="100">
        <v>698</v>
      </c>
      <c r="AB8" s="120"/>
      <c r="AC8" s="120"/>
      <c r="AD8" s="122"/>
      <c r="AE8" s="122"/>
      <c r="AF8" s="123"/>
      <c r="AG8" s="123"/>
    </row>
    <row r="9" spans="1:33" ht="18.75" x14ac:dyDescent="0.3">
      <c r="A9" s="17" t="s">
        <v>167</v>
      </c>
      <c r="B9" s="80"/>
      <c r="C9" s="36">
        <f t="shared" si="2"/>
        <v>549.87243867243876</v>
      </c>
      <c r="D9" s="37">
        <f t="shared" si="3"/>
        <v>802.60000000000014</v>
      </c>
      <c r="E9" s="38">
        <f t="shared" si="4"/>
        <v>707.3125</v>
      </c>
      <c r="F9" s="39">
        <f t="shared" si="5"/>
        <v>95.287500000000136</v>
      </c>
      <c r="G9" s="40">
        <f t="shared" si="6"/>
        <v>144.67321428571427</v>
      </c>
      <c r="H9" s="41">
        <f t="shared" si="7"/>
        <v>2.3412162162162171</v>
      </c>
      <c r="J9" s="18">
        <v>806</v>
      </c>
      <c r="K9" s="17" t="s">
        <v>167</v>
      </c>
      <c r="L9" s="19"/>
      <c r="M9" s="19"/>
      <c r="N9" s="21">
        <f>'2017'!G7</f>
        <v>748</v>
      </c>
      <c r="O9" s="21">
        <f>'2017'!G8</f>
        <v>662</v>
      </c>
      <c r="P9" s="23">
        <f>'2018'!G7</f>
        <v>791</v>
      </c>
      <c r="Q9" s="56">
        <f>AVERAGE('2018'!C8:G8)</f>
        <v>755.75</v>
      </c>
      <c r="R9" s="65">
        <f>'2019'!E7</f>
        <v>798</v>
      </c>
      <c r="S9" s="65">
        <f>AVERAGE('2019'!D8:E8)</f>
        <v>749.5</v>
      </c>
      <c r="T9" s="97">
        <f>'2020'!D7</f>
        <v>819</v>
      </c>
      <c r="U9" s="97"/>
      <c r="V9" s="98"/>
      <c r="W9" s="98"/>
      <c r="X9" s="99"/>
      <c r="Y9" s="99"/>
      <c r="Z9" s="100"/>
      <c r="AA9" s="100">
        <f>'2023'!D8</f>
        <v>662</v>
      </c>
      <c r="AB9" s="120"/>
      <c r="AC9" s="120"/>
      <c r="AD9" s="122"/>
      <c r="AE9" s="122"/>
      <c r="AF9" s="123"/>
      <c r="AG9" s="123"/>
    </row>
    <row r="10" spans="1:33" ht="18.75" x14ac:dyDescent="0.3">
      <c r="A10" s="17" t="s">
        <v>166</v>
      </c>
      <c r="B10" s="80"/>
      <c r="C10" s="36">
        <f t="shared" si="2"/>
        <v>636.29095773140693</v>
      </c>
      <c r="D10" s="37">
        <f t="shared" si="3"/>
        <v>841</v>
      </c>
      <c r="E10" s="38">
        <f t="shared" si="4"/>
        <v>707.5</v>
      </c>
      <c r="F10" s="39">
        <f t="shared" si="5"/>
        <v>133.5</v>
      </c>
      <c r="G10" s="40">
        <f t="shared" si="6"/>
        <v>144.48571428571427</v>
      </c>
      <c r="H10" s="41">
        <f t="shared" si="7"/>
        <v>3.2800982800982763</v>
      </c>
      <c r="J10" s="18">
        <v>854</v>
      </c>
      <c r="K10" s="17" t="s">
        <v>166</v>
      </c>
      <c r="L10" s="19"/>
      <c r="M10" s="19"/>
      <c r="N10" s="21">
        <v>748</v>
      </c>
      <c r="O10" s="21">
        <v>662</v>
      </c>
      <c r="P10" s="23">
        <f>'2018'!G8</f>
        <v>791</v>
      </c>
      <c r="Q10" s="56">
        <v>756</v>
      </c>
      <c r="R10" s="65">
        <v>798</v>
      </c>
      <c r="S10" s="65">
        <v>750</v>
      </c>
      <c r="T10" s="97">
        <v>819</v>
      </c>
      <c r="U10" s="97"/>
      <c r="V10" s="98"/>
      <c r="W10" s="98"/>
      <c r="X10" s="99"/>
      <c r="Y10" s="99"/>
      <c r="Z10" s="100"/>
      <c r="AA10" s="100">
        <v>662</v>
      </c>
      <c r="AB10" s="120"/>
      <c r="AC10" s="120"/>
      <c r="AD10" s="122"/>
      <c r="AE10" s="122"/>
      <c r="AF10" s="123"/>
      <c r="AG10" s="123"/>
    </row>
    <row r="11" spans="1:33" ht="18.75" x14ac:dyDescent="0.3">
      <c r="A11" s="17" t="s">
        <v>142</v>
      </c>
      <c r="B11" s="80"/>
      <c r="C11" s="36">
        <f t="shared" si="2"/>
        <v>223.13081232492925</v>
      </c>
      <c r="D11" s="37">
        <f t="shared" si="3"/>
        <v>839</v>
      </c>
      <c r="E11" s="38">
        <f t="shared" si="4"/>
        <v>788</v>
      </c>
      <c r="F11" s="39">
        <f t="shared" si="5"/>
        <v>51</v>
      </c>
      <c r="G11" s="40">
        <f t="shared" si="6"/>
        <v>63.985714285714266</v>
      </c>
      <c r="H11" s="41">
        <f t="shared" si="7"/>
        <v>1.2530712530712518</v>
      </c>
      <c r="J11" s="18"/>
      <c r="K11" s="17" t="s">
        <v>142</v>
      </c>
      <c r="L11" s="19"/>
      <c r="M11" s="19"/>
      <c r="N11" s="21"/>
      <c r="O11" s="21"/>
      <c r="P11" s="23"/>
      <c r="Q11" s="56"/>
      <c r="R11" s="65"/>
      <c r="S11" s="65"/>
      <c r="T11" s="97"/>
      <c r="U11" s="97"/>
      <c r="V11" s="98"/>
      <c r="W11" s="98"/>
      <c r="X11" s="99"/>
      <c r="Y11" s="99"/>
      <c r="Z11" s="100">
        <f>'2023'!D9</f>
        <v>839</v>
      </c>
      <c r="AA11" s="100">
        <f>'2023'!D10</f>
        <v>788</v>
      </c>
      <c r="AB11" s="120"/>
      <c r="AC11" s="120"/>
      <c r="AD11" s="122"/>
      <c r="AE11" s="122"/>
      <c r="AF11" s="123"/>
      <c r="AG11" s="123"/>
    </row>
    <row r="12" spans="1:33" ht="18.75" x14ac:dyDescent="0.3">
      <c r="A12" s="17" t="s">
        <v>168</v>
      </c>
      <c r="B12" s="80"/>
      <c r="C12" s="36">
        <f t="shared" si="2"/>
        <v>519.92628453648717</v>
      </c>
      <c r="D12" s="37">
        <f t="shared" si="3"/>
        <v>888.7</v>
      </c>
      <c r="E12" s="38">
        <f t="shared" si="4"/>
        <v>791.66666666666663</v>
      </c>
      <c r="F12" s="39">
        <f t="shared" si="5"/>
        <v>97.033333333333417</v>
      </c>
      <c r="G12" s="40">
        <f t="shared" si="6"/>
        <v>60.319047619047637</v>
      </c>
      <c r="H12" s="41">
        <f t="shared" si="7"/>
        <v>2.3841113841113835</v>
      </c>
      <c r="J12" s="18">
        <v>893</v>
      </c>
      <c r="K12" s="17" t="s">
        <v>168</v>
      </c>
      <c r="L12" s="19"/>
      <c r="M12" s="19"/>
      <c r="N12" s="21">
        <f>'2017'!F11</f>
        <v>882</v>
      </c>
      <c r="O12" s="79">
        <v>864</v>
      </c>
      <c r="P12" s="23"/>
      <c r="Q12" s="56"/>
      <c r="R12" s="69"/>
      <c r="S12" s="65">
        <f>AVERAGE('2019'!D12)</f>
        <v>745</v>
      </c>
      <c r="T12" s="97"/>
      <c r="U12" s="97"/>
      <c r="V12" s="98"/>
      <c r="W12" s="98"/>
      <c r="X12" s="99"/>
      <c r="Y12" s="99"/>
      <c r="Z12" s="100">
        <f>'2023'!E11</f>
        <v>861</v>
      </c>
      <c r="AA12" s="100">
        <f>'2023'!C12</f>
        <v>766</v>
      </c>
      <c r="AB12" s="120"/>
      <c r="AC12" s="120"/>
      <c r="AD12" s="122"/>
      <c r="AE12" s="122"/>
      <c r="AF12" s="123"/>
      <c r="AG12" s="123"/>
    </row>
    <row r="13" spans="1:33" ht="18.75" x14ac:dyDescent="0.3">
      <c r="A13" s="17" t="s">
        <v>169</v>
      </c>
      <c r="B13" s="80"/>
      <c r="C13" s="36">
        <f t="shared" si="2"/>
        <v>527.94112829845335</v>
      </c>
      <c r="D13" s="37">
        <f t="shared" si="3"/>
        <v>891.10000000000014</v>
      </c>
      <c r="E13" s="38">
        <f t="shared" si="4"/>
        <v>791.66666666666663</v>
      </c>
      <c r="F13" s="39">
        <f t="shared" si="5"/>
        <v>99.433333333333508</v>
      </c>
      <c r="G13" s="40">
        <f t="shared" si="6"/>
        <v>60.319047619047637</v>
      </c>
      <c r="H13" s="41">
        <f t="shared" si="7"/>
        <v>2.4430794430794447</v>
      </c>
      <c r="J13" s="18">
        <v>896</v>
      </c>
      <c r="K13" s="17" t="s">
        <v>169</v>
      </c>
      <c r="L13" s="19"/>
      <c r="M13" s="19"/>
      <c r="N13" s="21">
        <v>882</v>
      </c>
      <c r="O13" s="79">
        <v>864</v>
      </c>
      <c r="P13" s="23"/>
      <c r="Q13" s="56"/>
      <c r="R13" s="69"/>
      <c r="S13" s="65">
        <v>745</v>
      </c>
      <c r="T13" s="97"/>
      <c r="U13" s="97"/>
      <c r="V13" s="98"/>
      <c r="W13" s="98"/>
      <c r="X13" s="99"/>
      <c r="Y13" s="99"/>
      <c r="Z13" s="100">
        <v>861</v>
      </c>
      <c r="AA13" s="100">
        <v>766</v>
      </c>
      <c r="AB13" s="120"/>
      <c r="AC13" s="120"/>
      <c r="AD13" s="122"/>
      <c r="AE13" s="122"/>
      <c r="AF13" s="123"/>
      <c r="AG13" s="123"/>
    </row>
    <row r="14" spans="1:33" ht="18.75" x14ac:dyDescent="0.3">
      <c r="A14" s="17" t="s">
        <v>143</v>
      </c>
      <c r="B14" s="80"/>
      <c r="C14" s="36">
        <f t="shared" si="2"/>
        <v>509.24887218045086</v>
      </c>
      <c r="D14" s="37">
        <f t="shared" si="3"/>
        <v>859.2</v>
      </c>
      <c r="E14" s="38">
        <f t="shared" si="4"/>
        <v>768</v>
      </c>
      <c r="F14" s="39">
        <f t="shared" si="5"/>
        <v>91.200000000000045</v>
      </c>
      <c r="G14" s="40">
        <f t="shared" si="6"/>
        <v>83.985714285714266</v>
      </c>
      <c r="H14" s="41">
        <f t="shared" si="7"/>
        <v>2.2407862407862393</v>
      </c>
      <c r="J14" s="18">
        <v>874</v>
      </c>
      <c r="K14" s="17" t="s">
        <v>143</v>
      </c>
      <c r="L14" s="19"/>
      <c r="M14" s="19"/>
      <c r="N14" s="21"/>
      <c r="O14" s="21"/>
      <c r="P14" s="23"/>
      <c r="Q14" s="56"/>
      <c r="R14" s="96">
        <v>800</v>
      </c>
      <c r="S14" s="65">
        <f>AVERAGE('2019'!D14)</f>
        <v>768</v>
      </c>
      <c r="T14" s="97"/>
      <c r="U14" s="97"/>
      <c r="V14" s="98"/>
      <c r="W14" s="98"/>
      <c r="X14" s="99"/>
      <c r="Y14" s="99"/>
      <c r="Z14" s="100"/>
      <c r="AA14" s="100"/>
      <c r="AB14" s="120"/>
      <c r="AC14" s="120"/>
      <c r="AD14" s="122"/>
      <c r="AE14" s="122"/>
      <c r="AF14" s="123"/>
      <c r="AG14" s="123"/>
    </row>
    <row r="15" spans="1:33" ht="18.75" x14ac:dyDescent="0.3">
      <c r="A15" s="17" t="s">
        <v>111</v>
      </c>
      <c r="B15" s="80"/>
      <c r="C15" s="36">
        <f t="shared" si="2"/>
        <v>336.87633928571461</v>
      </c>
      <c r="D15" s="37">
        <f t="shared" si="3"/>
        <v>874.00000000000011</v>
      </c>
      <c r="E15" s="38">
        <f t="shared" si="4"/>
        <v>810</v>
      </c>
      <c r="F15" s="39">
        <f t="shared" si="5"/>
        <v>64.000000000000114</v>
      </c>
      <c r="G15" s="40">
        <f t="shared" si="6"/>
        <v>41.985714285714266</v>
      </c>
      <c r="H15" s="41">
        <f t="shared" si="7"/>
        <v>1.5724815724815735</v>
      </c>
      <c r="J15" s="18">
        <v>883</v>
      </c>
      <c r="K15" s="17" t="s">
        <v>111</v>
      </c>
      <c r="L15" s="19"/>
      <c r="M15" s="19"/>
      <c r="N15" s="21"/>
      <c r="O15" s="21"/>
      <c r="P15" s="23">
        <f>'2018'!C15</f>
        <v>838</v>
      </c>
      <c r="Q15" s="56">
        <f>AVERAGE('2018'!C16:E16)</f>
        <v>810</v>
      </c>
      <c r="R15" s="65"/>
      <c r="S15" s="65">
        <f>AVERAGE('2019'!D16)</f>
        <v>827</v>
      </c>
      <c r="T15" s="97"/>
      <c r="U15" s="97"/>
      <c r="V15" s="98"/>
      <c r="W15" s="98"/>
      <c r="X15" s="99"/>
      <c r="Y15" s="99">
        <f>AVERAGE('2022'!C16:E16)</f>
        <v>793</v>
      </c>
      <c r="Z15" s="100"/>
      <c r="AA15" s="100"/>
      <c r="AB15" s="120"/>
      <c r="AC15" s="120"/>
      <c r="AD15" s="122"/>
      <c r="AE15" s="122"/>
      <c r="AF15" s="123"/>
      <c r="AG15" s="123"/>
    </row>
    <row r="16" spans="1:33" ht="18.75" x14ac:dyDescent="0.3">
      <c r="A16" s="17" t="s">
        <v>144</v>
      </c>
      <c r="B16" s="80"/>
      <c r="C16" s="36" t="e">
        <f t="shared" si="2"/>
        <v>#DIV/0!</v>
      </c>
      <c r="D16" s="37" t="e">
        <f t="shared" si="3"/>
        <v>#DIV/0!</v>
      </c>
      <c r="E16" s="38" t="e">
        <f t="shared" si="4"/>
        <v>#DIV/0!</v>
      </c>
      <c r="F16" s="39" t="e">
        <f t="shared" si="5"/>
        <v>#DIV/0!</v>
      </c>
      <c r="G16" s="40" t="e">
        <f t="shared" si="6"/>
        <v>#DIV/0!</v>
      </c>
      <c r="H16" s="41" t="e">
        <f t="shared" si="7"/>
        <v>#DIV/0!</v>
      </c>
      <c r="J16" s="18"/>
      <c r="K16" s="17" t="s">
        <v>144</v>
      </c>
      <c r="L16" s="19"/>
      <c r="M16" s="19"/>
      <c r="N16" s="21"/>
      <c r="O16" s="21"/>
      <c r="P16" s="23"/>
      <c r="Q16" s="56"/>
      <c r="R16" s="65"/>
      <c r="S16" s="65"/>
      <c r="T16" s="97"/>
      <c r="U16" s="97"/>
      <c r="V16" s="98"/>
      <c r="W16" s="98"/>
      <c r="X16" s="99"/>
      <c r="Y16" s="99"/>
      <c r="Z16" s="100"/>
      <c r="AA16" s="100"/>
      <c r="AB16" s="120"/>
      <c r="AC16" s="120"/>
      <c r="AD16" s="122"/>
      <c r="AE16" s="122"/>
      <c r="AF16" s="123"/>
      <c r="AG16" s="123"/>
    </row>
    <row r="17" spans="1:33" ht="18.75" x14ac:dyDescent="0.3">
      <c r="A17" s="17" t="s">
        <v>112</v>
      </c>
      <c r="B17" s="80"/>
      <c r="C17" s="36">
        <f t="shared" si="2"/>
        <v>750.28969306555507</v>
      </c>
      <c r="D17" s="37">
        <f t="shared" si="3"/>
        <v>659.50000000000011</v>
      </c>
      <c r="E17" s="38">
        <f t="shared" si="4"/>
        <v>471</v>
      </c>
      <c r="F17" s="39">
        <f t="shared" si="5"/>
        <v>188.50000000000011</v>
      </c>
      <c r="G17" s="40">
        <f t="shared" si="6"/>
        <v>380.98571428571427</v>
      </c>
      <c r="H17" s="41">
        <f t="shared" si="7"/>
        <v>4.6314496314496294</v>
      </c>
      <c r="J17" s="18">
        <v>696</v>
      </c>
      <c r="K17" s="17" t="s">
        <v>112</v>
      </c>
      <c r="L17" s="19"/>
      <c r="M17" s="19"/>
      <c r="N17" s="21">
        <f>'2017'!G19</f>
        <v>471</v>
      </c>
      <c r="O17" s="81">
        <v>471</v>
      </c>
      <c r="P17" s="23"/>
      <c r="Q17" s="56"/>
      <c r="R17" s="65"/>
      <c r="S17" s="65"/>
      <c r="T17" s="97"/>
      <c r="U17" s="97"/>
      <c r="V17" s="98"/>
      <c r="W17" s="98"/>
      <c r="X17" s="99">
        <f>'2022'!C19</f>
        <v>556</v>
      </c>
      <c r="Y17" s="99"/>
      <c r="Z17" s="100"/>
      <c r="AA17" s="100"/>
      <c r="AB17" s="120"/>
      <c r="AC17" s="120"/>
      <c r="AD17" s="122"/>
      <c r="AE17" s="122"/>
      <c r="AF17" s="123"/>
      <c r="AG17" s="123"/>
    </row>
    <row r="18" spans="1:33" ht="18.75" x14ac:dyDescent="0.3">
      <c r="A18" s="17" t="s">
        <v>145</v>
      </c>
      <c r="B18" s="80"/>
      <c r="C18" s="36">
        <f t="shared" si="2"/>
        <v>688.30476190476168</v>
      </c>
      <c r="D18" s="37">
        <f t="shared" si="3"/>
        <v>580</v>
      </c>
      <c r="E18" s="38">
        <f t="shared" si="4"/>
        <v>464.5</v>
      </c>
      <c r="F18" s="39">
        <f t="shared" si="5"/>
        <v>115.5</v>
      </c>
      <c r="G18" s="40">
        <f t="shared" si="6"/>
        <v>387.48571428571427</v>
      </c>
      <c r="H18" s="41">
        <f t="shared" si="7"/>
        <v>2.8378378378378346</v>
      </c>
      <c r="J18" s="18"/>
      <c r="K18" s="17" t="s">
        <v>145</v>
      </c>
      <c r="L18" s="19"/>
      <c r="M18" s="19"/>
      <c r="N18" s="21"/>
      <c r="O18" s="21"/>
      <c r="P18" s="23"/>
      <c r="Q18" s="56"/>
      <c r="R18" s="65"/>
      <c r="S18" s="65"/>
      <c r="T18" s="97"/>
      <c r="U18" s="97"/>
      <c r="V18" s="98"/>
      <c r="W18" s="98"/>
      <c r="X18" s="99"/>
      <c r="Y18" s="99">
        <f>AVERAGE('2022'!C22)</f>
        <v>466</v>
      </c>
      <c r="Z18" s="133">
        <v>580</v>
      </c>
      <c r="AA18" s="100">
        <f>'2023'!E22</f>
        <v>463</v>
      </c>
      <c r="AB18" s="120"/>
      <c r="AC18" s="120"/>
      <c r="AD18" s="122"/>
      <c r="AE18" s="122"/>
      <c r="AF18" s="123"/>
      <c r="AG18" s="123"/>
    </row>
    <row r="19" spans="1:33" ht="18.75" x14ac:dyDescent="0.3">
      <c r="A19" s="17" t="s">
        <v>146</v>
      </c>
      <c r="B19" s="80"/>
      <c r="C19" s="36" t="e">
        <f t="shared" si="2"/>
        <v>#DIV/0!</v>
      </c>
      <c r="D19" s="37" t="e">
        <f t="shared" si="3"/>
        <v>#DIV/0!</v>
      </c>
      <c r="E19" s="38" t="e">
        <f t="shared" si="4"/>
        <v>#DIV/0!</v>
      </c>
      <c r="F19" s="39" t="e">
        <f t="shared" si="5"/>
        <v>#DIV/0!</v>
      </c>
      <c r="G19" s="40" t="e">
        <f t="shared" si="6"/>
        <v>#DIV/0!</v>
      </c>
      <c r="H19" s="41" t="e">
        <f t="shared" si="7"/>
        <v>#DIV/0!</v>
      </c>
      <c r="J19" s="18"/>
      <c r="K19" s="17" t="s">
        <v>146</v>
      </c>
      <c r="L19" s="19"/>
      <c r="M19" s="19"/>
      <c r="N19" s="21"/>
      <c r="O19" s="21"/>
      <c r="P19" s="23"/>
      <c r="Q19" s="56"/>
      <c r="R19" s="65"/>
      <c r="S19" s="65"/>
      <c r="T19" s="97"/>
      <c r="U19" s="97"/>
      <c r="V19" s="98"/>
      <c r="W19" s="98"/>
      <c r="X19" s="99"/>
      <c r="Y19" s="99"/>
      <c r="Z19" s="100"/>
      <c r="AA19" s="100"/>
      <c r="AB19" s="120"/>
      <c r="AC19" s="120"/>
      <c r="AD19" s="122"/>
      <c r="AE19" s="122"/>
      <c r="AF19" s="123"/>
      <c r="AG19" s="123"/>
    </row>
    <row r="20" spans="1:33" ht="18.75" x14ac:dyDescent="0.3">
      <c r="A20" s="17" t="s">
        <v>170</v>
      </c>
      <c r="B20" s="80"/>
      <c r="C20" s="36">
        <f t="shared" si="2"/>
        <v>775.03703940702803</v>
      </c>
      <c r="D20" s="37">
        <f t="shared" si="3"/>
        <v>516.26666666666665</v>
      </c>
      <c r="E20" s="38">
        <f t="shared" si="4"/>
        <v>337.66666666666669</v>
      </c>
      <c r="F20" s="39">
        <f t="shared" si="5"/>
        <v>178.59999999999997</v>
      </c>
      <c r="G20" s="40">
        <f t="shared" si="6"/>
        <v>514.31904761904752</v>
      </c>
      <c r="H20" s="41">
        <f t="shared" si="7"/>
        <v>4.3882063882063829</v>
      </c>
      <c r="J20" s="18">
        <v>542</v>
      </c>
      <c r="K20" s="17" t="s">
        <v>170</v>
      </c>
      <c r="L20" s="19"/>
      <c r="M20" s="19"/>
      <c r="N20" s="20">
        <f>'2017'!D25</f>
        <v>339</v>
      </c>
      <c r="O20" s="21">
        <f>'2017'!D26</f>
        <v>229</v>
      </c>
      <c r="P20" s="22">
        <f>'2018'!D25</f>
        <v>401</v>
      </c>
      <c r="Q20" s="56">
        <f>'2018'!D26</f>
        <v>344</v>
      </c>
      <c r="R20" s="65"/>
      <c r="S20" s="65"/>
      <c r="T20" s="97"/>
      <c r="U20" s="97"/>
      <c r="V20" s="92">
        <v>500</v>
      </c>
      <c r="W20" s="92">
        <v>440</v>
      </c>
      <c r="X20" s="99"/>
      <c r="Y20" s="99"/>
      <c r="Z20" s="100"/>
      <c r="AA20" s="100"/>
      <c r="AB20" s="120"/>
      <c r="AC20" s="120"/>
      <c r="AD20" s="122"/>
      <c r="AE20" s="122"/>
      <c r="AF20" s="123"/>
      <c r="AG20" s="123"/>
    </row>
    <row r="21" spans="1:33" ht="18.75" x14ac:dyDescent="0.3">
      <c r="A21" s="17" t="s">
        <v>171</v>
      </c>
      <c r="B21" s="80"/>
      <c r="C21" s="36">
        <f t="shared" si="2"/>
        <v>732.75647651552083</v>
      </c>
      <c r="D21" s="37">
        <f t="shared" si="3"/>
        <v>690.80000000000007</v>
      </c>
      <c r="E21" s="38">
        <f t="shared" si="4"/>
        <v>515</v>
      </c>
      <c r="F21" s="39">
        <f t="shared" si="5"/>
        <v>175.80000000000007</v>
      </c>
      <c r="G21" s="40">
        <f t="shared" si="6"/>
        <v>336.98571428571427</v>
      </c>
      <c r="H21" s="41">
        <f t="shared" si="7"/>
        <v>4.3194103194103164</v>
      </c>
      <c r="J21" s="18">
        <v>711</v>
      </c>
      <c r="K21" s="17" t="s">
        <v>171</v>
      </c>
      <c r="L21" s="19"/>
      <c r="M21" s="19"/>
      <c r="N21" s="20"/>
      <c r="O21" s="21"/>
      <c r="P21" s="22"/>
      <c r="Q21" s="56"/>
      <c r="R21" s="65"/>
      <c r="S21" s="65"/>
      <c r="T21" s="97"/>
      <c r="U21" s="97"/>
      <c r="V21" s="92">
        <v>600</v>
      </c>
      <c r="W21" s="92">
        <v>520</v>
      </c>
      <c r="X21" s="131">
        <v>620</v>
      </c>
      <c r="Y21" s="131">
        <v>510</v>
      </c>
      <c r="Z21" s="100"/>
      <c r="AA21" s="100"/>
      <c r="AB21" s="120"/>
      <c r="AC21" s="120"/>
      <c r="AD21" s="122"/>
      <c r="AE21" s="122"/>
      <c r="AF21" s="123"/>
      <c r="AG21" s="123"/>
    </row>
    <row r="22" spans="1:33" ht="18.75" x14ac:dyDescent="0.3">
      <c r="A22" s="17" t="s">
        <v>147</v>
      </c>
      <c r="B22" s="80"/>
      <c r="C22" s="36">
        <f t="shared" si="2"/>
        <v>700.88776799819436</v>
      </c>
      <c r="D22" s="37">
        <f t="shared" si="3"/>
        <v>596.6</v>
      </c>
      <c r="E22" s="38">
        <f t="shared" si="4"/>
        <v>470</v>
      </c>
      <c r="F22" s="39">
        <f t="shared" si="5"/>
        <v>126.60000000000002</v>
      </c>
      <c r="G22" s="40">
        <f t="shared" si="6"/>
        <v>381.98571428571427</v>
      </c>
      <c r="H22" s="41">
        <f t="shared" si="7"/>
        <v>3.1105651105651075</v>
      </c>
      <c r="J22" s="18">
        <v>607</v>
      </c>
      <c r="K22" s="17" t="s">
        <v>147</v>
      </c>
      <c r="L22" s="19"/>
      <c r="M22" s="62"/>
      <c r="N22" s="21"/>
      <c r="O22" s="63"/>
      <c r="P22" s="23"/>
      <c r="Q22" s="56"/>
      <c r="R22" s="65"/>
      <c r="S22" s="65"/>
      <c r="T22" s="97"/>
      <c r="U22" s="97"/>
      <c r="V22" s="92">
        <v>580</v>
      </c>
      <c r="W22" s="92">
        <v>500</v>
      </c>
      <c r="X22" s="131">
        <v>530</v>
      </c>
      <c r="Y22" s="131">
        <v>440</v>
      </c>
      <c r="Z22" s="100"/>
      <c r="AA22" s="100"/>
      <c r="AB22" s="120"/>
      <c r="AC22" s="120"/>
      <c r="AD22" s="122"/>
      <c r="AE22" s="122"/>
      <c r="AF22" s="123"/>
      <c r="AG22" s="123"/>
    </row>
    <row r="23" spans="1:33" ht="18.75" x14ac:dyDescent="0.3">
      <c r="A23" s="17" t="s">
        <v>114</v>
      </c>
      <c r="B23" s="80"/>
      <c r="C23" s="36">
        <f t="shared" si="2"/>
        <v>678.83344947735168</v>
      </c>
      <c r="D23" s="37">
        <f t="shared" si="3"/>
        <v>754</v>
      </c>
      <c r="E23" s="38">
        <f t="shared" si="4"/>
        <v>610.5</v>
      </c>
      <c r="F23" s="39">
        <f t="shared" si="5"/>
        <v>143.5</v>
      </c>
      <c r="G23" s="40">
        <f t="shared" si="6"/>
        <v>241.48571428571427</v>
      </c>
      <c r="H23" s="41">
        <f t="shared" si="7"/>
        <v>3.525798525798522</v>
      </c>
      <c r="J23" s="18">
        <v>760</v>
      </c>
      <c r="K23" s="17" t="s">
        <v>114</v>
      </c>
      <c r="L23" s="19"/>
      <c r="M23" s="62"/>
      <c r="N23" s="21">
        <f>'2017'!G29</f>
        <v>760</v>
      </c>
      <c r="O23" s="63">
        <f>'2017'!G30</f>
        <v>651</v>
      </c>
      <c r="P23" s="23"/>
      <c r="Q23" s="56"/>
      <c r="R23" s="65"/>
      <c r="S23" s="65"/>
      <c r="T23" s="97"/>
      <c r="U23" s="97"/>
      <c r="V23" s="92">
        <v>700</v>
      </c>
      <c r="W23" s="92">
        <v>570</v>
      </c>
      <c r="X23" s="99"/>
      <c r="Y23" s="99"/>
      <c r="Z23" s="100"/>
      <c r="AA23" s="100"/>
      <c r="AB23" s="120"/>
      <c r="AC23" s="120"/>
      <c r="AD23" s="122"/>
      <c r="AE23" s="122"/>
      <c r="AF23" s="123"/>
      <c r="AG23" s="123"/>
    </row>
    <row r="24" spans="1:33" ht="18.75" x14ac:dyDescent="0.3">
      <c r="A24" s="17" t="s">
        <v>115</v>
      </c>
      <c r="B24" s="80"/>
      <c r="C24" s="36">
        <f t="shared" si="2"/>
        <v>540.46675693974237</v>
      </c>
      <c r="D24" s="37">
        <f t="shared" si="3"/>
        <v>684.75</v>
      </c>
      <c r="E24" s="38">
        <f t="shared" si="4"/>
        <v>605.625</v>
      </c>
      <c r="F24" s="39">
        <f t="shared" si="5"/>
        <v>79.125</v>
      </c>
      <c r="G24" s="40">
        <f t="shared" si="6"/>
        <v>246.36071428571427</v>
      </c>
      <c r="H24" s="41">
        <f t="shared" si="7"/>
        <v>1.9441031941031919</v>
      </c>
      <c r="J24" s="18"/>
      <c r="K24" s="17" t="s">
        <v>115</v>
      </c>
      <c r="L24" s="19"/>
      <c r="M24" s="19"/>
      <c r="N24" s="21">
        <f>'2017'!D31</f>
        <v>522</v>
      </c>
      <c r="O24" s="79">
        <v>520</v>
      </c>
      <c r="P24" s="23"/>
      <c r="Q24" s="56"/>
      <c r="R24" s="65">
        <f>'2019'!D31</f>
        <v>659</v>
      </c>
      <c r="S24" s="65">
        <f>AVERAGE('2019'!D32)</f>
        <v>627</v>
      </c>
      <c r="T24" s="66"/>
      <c r="U24" s="97">
        <f>AVERAGE('2020'!D32:E32)</f>
        <v>545.5</v>
      </c>
      <c r="V24" s="98"/>
      <c r="W24" s="98"/>
      <c r="X24" s="99">
        <f>'2022'!D31</f>
        <v>796</v>
      </c>
      <c r="Y24" s="99"/>
      <c r="Z24" s="100">
        <f>'2023'!E31</f>
        <v>762</v>
      </c>
      <c r="AA24" s="100">
        <f>'2023'!E32</f>
        <v>730</v>
      </c>
      <c r="AB24" s="120"/>
      <c r="AC24" s="120"/>
      <c r="AD24" s="122"/>
      <c r="AE24" s="122"/>
      <c r="AF24" s="123"/>
      <c r="AG24" s="123"/>
    </row>
    <row r="25" spans="1:33" ht="18.75" x14ac:dyDescent="0.3">
      <c r="A25" s="17" t="s">
        <v>172</v>
      </c>
      <c r="B25" s="80"/>
      <c r="C25" s="36">
        <f t="shared" si="2"/>
        <v>477.7000857348624</v>
      </c>
      <c r="D25" s="37">
        <f t="shared" si="3"/>
        <v>849.48000000000013</v>
      </c>
      <c r="E25" s="38">
        <f t="shared" si="4"/>
        <v>766.16666666666663</v>
      </c>
      <c r="F25" s="39">
        <f t="shared" si="5"/>
        <v>83.313333333333503</v>
      </c>
      <c r="G25" s="40">
        <f t="shared" si="6"/>
        <v>85.819047619047637</v>
      </c>
      <c r="H25" s="41">
        <f t="shared" si="7"/>
        <v>2.0470106470106488</v>
      </c>
      <c r="J25" s="18">
        <v>858</v>
      </c>
      <c r="K25" s="17" t="s">
        <v>172</v>
      </c>
      <c r="L25" s="19"/>
      <c r="M25" s="19"/>
      <c r="N25" s="21"/>
      <c r="O25" s="63">
        <f>AVERAGE('2017'!E34:G34)</f>
        <v>762.66666666666663</v>
      </c>
      <c r="P25" s="23">
        <f>'2018'!G33</f>
        <v>839</v>
      </c>
      <c r="Q25" s="56">
        <f>'2018'!G34</f>
        <v>803</v>
      </c>
      <c r="R25" s="65">
        <f>'2019'!E33</f>
        <v>816</v>
      </c>
      <c r="S25" s="65">
        <f>AVERAGE('2019'!C34:E34)</f>
        <v>760</v>
      </c>
      <c r="T25" s="97"/>
      <c r="U25" s="66">
        <v>756</v>
      </c>
      <c r="V25" s="92">
        <v>840</v>
      </c>
      <c r="W25" s="98">
        <f>AVERAGE('2021'!D34:E34)</f>
        <v>771</v>
      </c>
      <c r="X25" s="99">
        <f>'2022'!E33</f>
        <v>807</v>
      </c>
      <c r="Y25" s="99">
        <f>AVERAGE('2022'!D34:E34)</f>
        <v>756.5</v>
      </c>
      <c r="Z25" s="100">
        <f>'2023'!C33</f>
        <v>775</v>
      </c>
      <c r="AA25" s="100">
        <v>754</v>
      </c>
      <c r="AB25" s="120"/>
      <c r="AC25" s="120"/>
      <c r="AD25" s="122"/>
      <c r="AE25" s="122"/>
      <c r="AF25" s="123"/>
      <c r="AG25" s="123"/>
    </row>
    <row r="26" spans="1:33" ht="18.75" x14ac:dyDescent="0.3">
      <c r="A26" s="17" t="s">
        <v>173</v>
      </c>
      <c r="B26" s="80"/>
      <c r="C26" s="36">
        <f t="shared" si="2"/>
        <v>541.7059394508392</v>
      </c>
      <c r="D26" s="37">
        <f t="shared" si="3"/>
        <v>868.96</v>
      </c>
      <c r="E26" s="38">
        <f t="shared" si="4"/>
        <v>768.19444444444434</v>
      </c>
      <c r="F26" s="39">
        <f t="shared" si="5"/>
        <v>100.76555555555569</v>
      </c>
      <c r="G26" s="40">
        <f t="shared" si="6"/>
        <v>83.791269841269923</v>
      </c>
      <c r="H26" s="41">
        <f t="shared" si="7"/>
        <v>2.4758121758121763</v>
      </c>
      <c r="J26" s="18">
        <v>878</v>
      </c>
      <c r="K26" s="17" t="s">
        <v>173</v>
      </c>
      <c r="L26" s="19"/>
      <c r="M26" s="19"/>
      <c r="N26" s="21">
        <v>862</v>
      </c>
      <c r="O26" s="63">
        <v>762.66666666666663</v>
      </c>
      <c r="P26" s="23">
        <v>839</v>
      </c>
      <c r="Q26" s="56">
        <v>803</v>
      </c>
      <c r="R26" s="65">
        <v>816</v>
      </c>
      <c r="S26" s="65">
        <v>760</v>
      </c>
      <c r="T26" s="97"/>
      <c r="U26" s="66">
        <v>756</v>
      </c>
      <c r="V26" s="92">
        <v>840</v>
      </c>
      <c r="W26" s="98">
        <v>771</v>
      </c>
      <c r="X26" s="99">
        <v>807</v>
      </c>
      <c r="Y26" s="99">
        <v>756.5</v>
      </c>
      <c r="Z26" s="100"/>
      <c r="AA26" s="100"/>
      <c r="AB26" s="120"/>
      <c r="AC26" s="120"/>
      <c r="AD26" s="122"/>
      <c r="AE26" s="122"/>
      <c r="AF26" s="123"/>
      <c r="AG26" s="123"/>
    </row>
    <row r="27" spans="1:33" ht="18.75" x14ac:dyDescent="0.3">
      <c r="A27" s="17" t="s">
        <v>117</v>
      </c>
      <c r="B27" s="80"/>
      <c r="C27" s="36">
        <f t="shared" si="2"/>
        <v>549.18149412728735</v>
      </c>
      <c r="D27" s="37">
        <f t="shared" si="3"/>
        <v>823.96</v>
      </c>
      <c r="E27" s="38">
        <f t="shared" si="4"/>
        <v>726.33333333333337</v>
      </c>
      <c r="F27" s="39">
        <f t="shared" si="5"/>
        <v>97.626666666666665</v>
      </c>
      <c r="G27" s="40">
        <f t="shared" si="6"/>
        <v>125.65238095238089</v>
      </c>
      <c r="H27" s="41">
        <f t="shared" si="7"/>
        <v>2.3986895986895962</v>
      </c>
      <c r="J27" s="18">
        <v>838</v>
      </c>
      <c r="K27" s="17" t="s">
        <v>117</v>
      </c>
      <c r="L27" s="19"/>
      <c r="M27" s="19"/>
      <c r="N27" s="21">
        <f>'2017'!G35</f>
        <v>675</v>
      </c>
      <c r="O27" s="21">
        <f>'2017'!G36</f>
        <v>646</v>
      </c>
      <c r="P27" s="22">
        <f>'2018'!F35</f>
        <v>784</v>
      </c>
      <c r="Q27" s="56"/>
      <c r="R27" s="65"/>
      <c r="S27" s="65">
        <f>AVERAGE('2019'!D36)</f>
        <v>726</v>
      </c>
      <c r="T27" s="97"/>
      <c r="U27" s="97">
        <f>AVERAGE('2020'!D36:E36)</f>
        <v>686.5</v>
      </c>
      <c r="V27" s="92">
        <v>813</v>
      </c>
      <c r="W27" s="98">
        <f>AVERAGE('2021'!E36)</f>
        <v>813</v>
      </c>
      <c r="X27" s="99">
        <f>'2022'!E35</f>
        <v>757</v>
      </c>
      <c r="Y27" s="99">
        <f>AVERAGE('2022'!C36:E36)</f>
        <v>712.5</v>
      </c>
      <c r="Z27" s="100">
        <f>'2023'!E35</f>
        <v>810</v>
      </c>
      <c r="AA27" s="100">
        <f>'2023'!E36</f>
        <v>774</v>
      </c>
      <c r="AB27" s="120"/>
      <c r="AC27" s="120"/>
      <c r="AD27" s="122"/>
      <c r="AE27" s="122"/>
      <c r="AF27" s="123"/>
      <c r="AG27" s="123"/>
    </row>
    <row r="28" spans="1:33" ht="18.75" x14ac:dyDescent="0.3">
      <c r="A28" s="24" t="s">
        <v>118</v>
      </c>
      <c r="B28" s="80"/>
      <c r="C28" s="36">
        <f t="shared" si="2"/>
        <v>543.06116867674541</v>
      </c>
      <c r="D28" s="126">
        <f t="shared" si="3"/>
        <v>842.85000000000014</v>
      </c>
      <c r="E28" s="127">
        <f t="shared" si="4"/>
        <v>744.73333333333335</v>
      </c>
      <c r="F28" s="42">
        <f t="shared" si="5"/>
        <v>98.116666666666788</v>
      </c>
      <c r="G28" s="43">
        <f t="shared" si="6"/>
        <v>107.25238095238092</v>
      </c>
      <c r="H28" s="44">
        <f t="shared" si="7"/>
        <v>2.4107289107289112</v>
      </c>
      <c r="I28" s="25"/>
      <c r="J28" s="26">
        <v>856</v>
      </c>
      <c r="K28" s="24" t="s">
        <v>118</v>
      </c>
      <c r="L28" s="27"/>
      <c r="M28" s="27"/>
      <c r="N28" s="28"/>
      <c r="O28" s="28"/>
      <c r="P28" s="29">
        <f>'2018'!F35</f>
        <v>784</v>
      </c>
      <c r="Q28" s="57">
        <f>AVERAGE('2018'!F36,'2018'!G36,'2018'!G38)</f>
        <v>713.66666666666663</v>
      </c>
      <c r="R28" s="67">
        <f>'2019'!E37</f>
        <v>806</v>
      </c>
      <c r="S28" s="67">
        <f>AVERAGE('2019'!E38)</f>
        <v>766</v>
      </c>
      <c r="T28" s="101">
        <f>'2020'!E37</f>
        <v>761</v>
      </c>
      <c r="U28" s="101">
        <f>AVERAGE('2020'!E38)</f>
        <v>753</v>
      </c>
      <c r="V28" s="102"/>
      <c r="W28" s="102"/>
      <c r="X28" s="103"/>
      <c r="Y28" s="103">
        <f>AVERAGE('2022'!C38)</f>
        <v>717</v>
      </c>
      <c r="Z28" s="104">
        <v>810</v>
      </c>
      <c r="AA28" s="104">
        <v>774</v>
      </c>
      <c r="AB28" s="128"/>
      <c r="AC28" s="128"/>
      <c r="AD28" s="129"/>
      <c r="AE28" s="129"/>
      <c r="AF28" s="130"/>
      <c r="AG28" s="130"/>
    </row>
    <row r="29" spans="1:33" ht="18.75" x14ac:dyDescent="0.3">
      <c r="A29" s="30" t="s">
        <v>119</v>
      </c>
      <c r="B29" s="80"/>
      <c r="C29" s="125">
        <f t="shared" si="2"/>
        <v>679.10754944462951</v>
      </c>
      <c r="D29" s="37">
        <f t="shared" si="3"/>
        <v>730.6</v>
      </c>
      <c r="E29" s="38">
        <f t="shared" si="4"/>
        <v>591.375</v>
      </c>
      <c r="F29" s="39">
        <f t="shared" si="5"/>
        <v>139.22500000000002</v>
      </c>
      <c r="G29" s="40">
        <f t="shared" si="6"/>
        <v>260.61071428571427</v>
      </c>
      <c r="H29" s="41">
        <f t="shared" si="7"/>
        <v>3.4207616707616677</v>
      </c>
      <c r="J29" s="3">
        <v>752</v>
      </c>
      <c r="K29" s="30" t="s">
        <v>119</v>
      </c>
      <c r="L29" s="19"/>
      <c r="M29" s="19"/>
      <c r="N29" s="21">
        <f>'2017'!F39</f>
        <v>580</v>
      </c>
      <c r="O29" s="63">
        <f>AVERAGE('2017'!C40:F40)</f>
        <v>566.5</v>
      </c>
      <c r="P29" s="23">
        <f>'2018'!F39</f>
        <v>705</v>
      </c>
      <c r="Q29" s="56">
        <f>AVERAGE('2018'!C40,'2018'!F40)</f>
        <v>599.5</v>
      </c>
      <c r="R29" s="65">
        <f>'2019'!C39</f>
        <v>650</v>
      </c>
      <c r="S29" s="65">
        <f>AVERAGE('2019'!C40:E40)</f>
        <v>619.5</v>
      </c>
      <c r="T29" s="97"/>
      <c r="U29" s="97"/>
      <c r="V29" s="98"/>
      <c r="W29" s="98"/>
      <c r="X29" s="99"/>
      <c r="Y29" s="99">
        <f>AVERAGE('2022'!C40)</f>
        <v>580</v>
      </c>
      <c r="Z29" s="100"/>
      <c r="AA29" s="100"/>
      <c r="AB29" s="120"/>
      <c r="AC29" s="120"/>
      <c r="AD29" s="122"/>
      <c r="AE29" s="122"/>
      <c r="AF29" s="123"/>
      <c r="AG29" s="123"/>
    </row>
    <row r="30" spans="1:33" ht="18.75" x14ac:dyDescent="0.3">
      <c r="A30" s="30" t="s">
        <v>120</v>
      </c>
      <c r="B30" s="80"/>
      <c r="C30" s="36">
        <f t="shared" si="2"/>
        <v>620.7758891888717</v>
      </c>
      <c r="D30" s="37">
        <f t="shared" si="3"/>
        <v>813.05714285714294</v>
      </c>
      <c r="E30" s="38">
        <f t="shared" si="4"/>
        <v>691.35714285714289</v>
      </c>
      <c r="F30" s="39">
        <f t="shared" si="5"/>
        <v>121.70000000000005</v>
      </c>
      <c r="G30" s="40">
        <f t="shared" si="6"/>
        <v>160.62857142857138</v>
      </c>
      <c r="H30" s="41">
        <f t="shared" si="7"/>
        <v>2.9901719901719881</v>
      </c>
      <c r="J30" s="3">
        <v>818</v>
      </c>
      <c r="K30" s="30" t="s">
        <v>120</v>
      </c>
      <c r="L30" s="19"/>
      <c r="M30" s="19"/>
      <c r="N30" s="21">
        <f>'2017'!D41</f>
        <v>799</v>
      </c>
      <c r="O30" s="63">
        <f>AVERAGE('2017'!D42:F42)</f>
        <v>689.33333333333337</v>
      </c>
      <c r="P30" s="23">
        <f>'2018'!C41</f>
        <v>804</v>
      </c>
      <c r="Q30" s="56">
        <f>AVERAGE('2018'!C42:F42)</f>
        <v>677.5</v>
      </c>
      <c r="R30" s="65">
        <f>'2019'!C41</f>
        <v>779</v>
      </c>
      <c r="S30" s="65">
        <f>AVERAGE('2019'!C42:D42)</f>
        <v>704</v>
      </c>
      <c r="T30" s="97">
        <f>'2020'!D41</f>
        <v>818</v>
      </c>
      <c r="U30" s="97">
        <f>AVERAGE('2020'!D42)</f>
        <v>733</v>
      </c>
      <c r="V30" s="98">
        <f>'2021'!D41</f>
        <v>816</v>
      </c>
      <c r="W30" s="98">
        <f>AVERAGE('2021'!D42)</f>
        <v>692</v>
      </c>
      <c r="X30" s="99">
        <f>'2022'!D41</f>
        <v>776</v>
      </c>
      <c r="Y30" s="99">
        <f>AVERAGE('2022'!C42:E42)</f>
        <v>669.66666666666663</v>
      </c>
      <c r="Z30" s="100">
        <f>'2023'!C41</f>
        <v>761</v>
      </c>
      <c r="AA30" s="100">
        <f>AVERAGE('2023'!C42:D42)</f>
        <v>674</v>
      </c>
      <c r="AB30" s="120"/>
      <c r="AC30" s="120"/>
      <c r="AD30" s="122"/>
      <c r="AE30" s="122"/>
      <c r="AF30" s="123"/>
      <c r="AG30" s="123"/>
    </row>
    <row r="31" spans="1:33" ht="18.75" x14ac:dyDescent="0.3">
      <c r="A31" s="30" t="s">
        <v>148</v>
      </c>
      <c r="B31" s="80"/>
      <c r="C31" s="36" t="e">
        <f t="shared" si="2"/>
        <v>#DIV/0!</v>
      </c>
      <c r="D31" s="37" t="e">
        <f t="shared" si="3"/>
        <v>#DIV/0!</v>
      </c>
      <c r="E31" s="38" t="e">
        <f t="shared" si="4"/>
        <v>#DIV/0!</v>
      </c>
      <c r="F31" s="39" t="e">
        <f t="shared" si="5"/>
        <v>#DIV/0!</v>
      </c>
      <c r="G31" s="40" t="e">
        <f t="shared" si="6"/>
        <v>#DIV/0!</v>
      </c>
      <c r="H31" s="41" t="e">
        <f t="shared" si="7"/>
        <v>#DIV/0!</v>
      </c>
      <c r="J31" s="3">
        <v>666</v>
      </c>
      <c r="K31" s="30" t="s">
        <v>148</v>
      </c>
      <c r="L31" s="19"/>
      <c r="M31" s="19"/>
      <c r="N31" s="21"/>
      <c r="O31" s="21"/>
      <c r="P31" s="23"/>
      <c r="Q31" s="56"/>
      <c r="R31" s="65"/>
      <c r="S31" s="65"/>
      <c r="T31" s="97"/>
      <c r="U31" s="97"/>
      <c r="V31" s="98"/>
      <c r="W31" s="98"/>
      <c r="X31" s="99"/>
      <c r="Y31" s="99"/>
      <c r="Z31" s="100"/>
      <c r="AA31" s="100"/>
      <c r="AB31" s="120"/>
      <c r="AC31" s="120"/>
      <c r="AD31" s="122"/>
      <c r="AE31" s="122"/>
      <c r="AF31" s="123"/>
      <c r="AG31" s="123"/>
    </row>
    <row r="32" spans="1:33" ht="18.75" x14ac:dyDescent="0.3">
      <c r="A32" s="30" t="s">
        <v>121</v>
      </c>
      <c r="B32" s="80"/>
      <c r="C32" s="36">
        <f t="shared" si="2"/>
        <v>672.78859198355599</v>
      </c>
      <c r="D32" s="37">
        <f t="shared" si="3"/>
        <v>751.00000000000011</v>
      </c>
      <c r="E32" s="38">
        <f t="shared" si="4"/>
        <v>612</v>
      </c>
      <c r="F32" s="39">
        <f t="shared" si="5"/>
        <v>139.00000000000011</v>
      </c>
      <c r="G32" s="40">
        <f t="shared" si="6"/>
        <v>239.98571428571427</v>
      </c>
      <c r="H32" s="41">
        <f t="shared" si="7"/>
        <v>3.4152334152334141</v>
      </c>
      <c r="J32" s="3">
        <v>778</v>
      </c>
      <c r="K32" s="30" t="s">
        <v>121</v>
      </c>
      <c r="L32" s="19"/>
      <c r="M32" s="19"/>
      <c r="N32" s="21">
        <f>'2017'!C45</f>
        <v>611</v>
      </c>
      <c r="O32" s="81">
        <v>611</v>
      </c>
      <c r="P32" s="23">
        <f>'2018'!C45</f>
        <v>675</v>
      </c>
      <c r="Q32" s="56">
        <f>AVERAGE('2018'!C46:D46)</f>
        <v>613</v>
      </c>
      <c r="R32" s="65"/>
      <c r="S32" s="65"/>
      <c r="T32" s="97"/>
      <c r="U32" s="97"/>
      <c r="V32" s="98"/>
      <c r="W32" s="98"/>
      <c r="X32" s="99"/>
      <c r="Y32" s="99"/>
      <c r="Z32" s="100"/>
      <c r="AA32" s="100"/>
      <c r="AB32" s="120"/>
      <c r="AC32" s="120"/>
      <c r="AD32" s="122"/>
      <c r="AE32" s="122"/>
      <c r="AF32" s="123"/>
      <c r="AG32" s="123"/>
    </row>
    <row r="33" spans="1:33" ht="18.75" x14ac:dyDescent="0.3">
      <c r="A33" s="30" t="s">
        <v>122</v>
      </c>
      <c r="B33" s="80"/>
      <c r="C33" s="36">
        <f t="shared" si="2"/>
        <v>592.79538506760719</v>
      </c>
      <c r="D33" s="37">
        <f t="shared" si="3"/>
        <v>716.2</v>
      </c>
      <c r="E33" s="38">
        <f t="shared" si="4"/>
        <v>619</v>
      </c>
      <c r="F33" s="39">
        <f t="shared" si="5"/>
        <v>97.200000000000045</v>
      </c>
      <c r="G33" s="40">
        <f t="shared" si="6"/>
        <v>232.98571428571427</v>
      </c>
      <c r="H33" s="41">
        <f t="shared" si="7"/>
        <v>2.3882063882063869</v>
      </c>
      <c r="J33" s="3">
        <v>726</v>
      </c>
      <c r="K33" s="30" t="s">
        <v>122</v>
      </c>
      <c r="L33" s="19"/>
      <c r="M33" s="19"/>
      <c r="N33" s="21"/>
      <c r="O33" s="21"/>
      <c r="P33" s="23">
        <f>'2018'!C47</f>
        <v>675</v>
      </c>
      <c r="Q33" s="56">
        <f>'2018'!C48</f>
        <v>660</v>
      </c>
      <c r="R33" s="65"/>
      <c r="S33" s="65"/>
      <c r="T33" s="97"/>
      <c r="U33" s="97"/>
      <c r="V33" s="98">
        <f>'2021'!C47</f>
        <v>679</v>
      </c>
      <c r="W33" s="98">
        <f>AVERAGE('2021'!C48)</f>
        <v>633</v>
      </c>
      <c r="X33" s="99"/>
      <c r="Y33" s="99">
        <f>AVERAGE('2022'!C48)</f>
        <v>564</v>
      </c>
      <c r="Z33" s="100"/>
      <c r="AA33" s="100"/>
      <c r="AB33" s="120"/>
      <c r="AC33" s="120"/>
      <c r="AD33" s="122"/>
      <c r="AE33" s="122"/>
      <c r="AF33" s="123"/>
      <c r="AG33" s="123"/>
    </row>
    <row r="34" spans="1:33" ht="18.75" x14ac:dyDescent="0.3">
      <c r="A34" s="30" t="s">
        <v>123</v>
      </c>
      <c r="B34" s="80"/>
      <c r="C34" s="36">
        <f t="shared" si="2"/>
        <v>152.61366977945568</v>
      </c>
      <c r="D34" s="37">
        <f t="shared" si="3"/>
        <v>871.6</v>
      </c>
      <c r="E34" s="38">
        <f t="shared" si="4"/>
        <v>823.66666666666663</v>
      </c>
      <c r="F34" s="39">
        <f t="shared" si="5"/>
        <v>47.933333333333394</v>
      </c>
      <c r="G34" s="40">
        <f t="shared" si="6"/>
        <v>28.319047619047637</v>
      </c>
      <c r="H34" s="41">
        <f t="shared" si="7"/>
        <v>1.1777231777231778</v>
      </c>
      <c r="J34" s="3">
        <v>874</v>
      </c>
      <c r="K34" s="30" t="s">
        <v>123</v>
      </c>
      <c r="L34" s="19"/>
      <c r="M34" s="19"/>
      <c r="N34" s="21">
        <f>'2017'!F49</f>
        <v>862</v>
      </c>
      <c r="O34" s="63">
        <f>AVERAGE('2017'!D50:G50)</f>
        <v>823.66666666666663</v>
      </c>
      <c r="P34" s="23"/>
      <c r="Q34" s="56"/>
      <c r="R34" s="65"/>
      <c r="S34" s="65"/>
      <c r="T34" s="97"/>
      <c r="U34" s="97"/>
      <c r="V34" s="98"/>
      <c r="W34" s="98"/>
      <c r="X34" s="99"/>
      <c r="Y34" s="99"/>
      <c r="Z34" s="100"/>
      <c r="AA34" s="100"/>
      <c r="AB34" s="120"/>
      <c r="AC34" s="120"/>
      <c r="AD34" s="122"/>
      <c r="AE34" s="122"/>
      <c r="AF34" s="123"/>
      <c r="AG34" s="123"/>
    </row>
    <row r="35" spans="1:33" s="32" customFormat="1" ht="18.75" x14ac:dyDescent="0.3">
      <c r="A35" s="31" t="s">
        <v>124</v>
      </c>
      <c r="B35" s="80"/>
      <c r="C35" s="36">
        <f t="shared" si="2"/>
        <v>0</v>
      </c>
      <c r="D35" s="37">
        <f t="shared" si="3"/>
        <v>892.68571428571431</v>
      </c>
      <c r="E35" s="38">
        <f t="shared" si="4"/>
        <v>851.98571428571427</v>
      </c>
      <c r="F35" s="39">
        <f t="shared" si="5"/>
        <v>40.700000000000045</v>
      </c>
      <c r="G35" s="40">
        <f t="shared" si="6"/>
        <v>0</v>
      </c>
      <c r="H35" s="41">
        <f t="shared" si="7"/>
        <v>1</v>
      </c>
      <c r="J35" s="32">
        <v>897</v>
      </c>
      <c r="K35" s="31" t="s">
        <v>124</v>
      </c>
      <c r="L35" s="33"/>
      <c r="M35" s="33"/>
      <c r="N35" s="34">
        <f>'2017'!G51</f>
        <v>881</v>
      </c>
      <c r="O35" s="77">
        <f>AVERAGE('2017'!C52:G52)</f>
        <v>863.8</v>
      </c>
      <c r="P35" s="35">
        <f>'2018'!C51</f>
        <v>856</v>
      </c>
      <c r="Q35" s="58">
        <f>AVERAGE('2018'!C52:G52)</f>
        <v>840.6</v>
      </c>
      <c r="R35" s="68">
        <f>'2019'!D51</f>
        <v>872</v>
      </c>
      <c r="S35" s="68">
        <f>AVERAGE('2019'!C52:E52)</f>
        <v>845</v>
      </c>
      <c r="T35" s="105">
        <f>'2020'!E51</f>
        <v>869</v>
      </c>
      <c r="U35" s="105">
        <f>AVERAGE('2020'!D52:E52)</f>
        <v>835.5</v>
      </c>
      <c r="V35" s="106">
        <f>'2021'!C51</f>
        <v>877</v>
      </c>
      <c r="W35" s="106">
        <f>AVERAGE('2021'!C52:E52)</f>
        <v>849.33333333333337</v>
      </c>
      <c r="X35" s="107">
        <f>'2022'!D51</f>
        <v>892</v>
      </c>
      <c r="Y35" s="107">
        <f>AVERAGE('2022'!C52:E52)</f>
        <v>866.33333333333337</v>
      </c>
      <c r="Z35" s="108">
        <f>'2023'!E51</f>
        <v>881</v>
      </c>
      <c r="AA35" s="108">
        <f>AVERAGE('2023'!C52:E52)</f>
        <v>863.33333333333337</v>
      </c>
      <c r="AB35" s="121"/>
      <c r="AC35" s="121"/>
      <c r="AD35" s="17"/>
      <c r="AE35" s="17"/>
      <c r="AF35" s="124"/>
      <c r="AG35" s="124"/>
    </row>
    <row r="36" spans="1:33" ht="18.75" x14ac:dyDescent="0.3">
      <c r="A36" s="30" t="s">
        <v>149</v>
      </c>
      <c r="B36" s="80"/>
      <c r="C36" s="36" t="e">
        <f t="shared" si="2"/>
        <v>#DIV/0!</v>
      </c>
      <c r="D36" s="37" t="e">
        <f t="shared" si="3"/>
        <v>#DIV/0!</v>
      </c>
      <c r="E36" s="38" t="e">
        <f t="shared" si="4"/>
        <v>#DIV/0!</v>
      </c>
      <c r="F36" s="39" t="e">
        <f t="shared" si="5"/>
        <v>#DIV/0!</v>
      </c>
      <c r="G36" s="40" t="e">
        <f t="shared" si="6"/>
        <v>#DIV/0!</v>
      </c>
      <c r="H36" s="41" t="e">
        <f t="shared" si="7"/>
        <v>#DIV/0!</v>
      </c>
      <c r="J36" s="3">
        <v>862</v>
      </c>
      <c r="K36" s="30" t="s">
        <v>149</v>
      </c>
      <c r="L36" s="19"/>
      <c r="M36" s="19"/>
      <c r="N36" s="21"/>
      <c r="O36" s="21"/>
      <c r="P36" s="23"/>
      <c r="Q36" s="56"/>
      <c r="R36" s="65"/>
      <c r="S36" s="65"/>
      <c r="T36" s="97"/>
      <c r="U36" s="97"/>
      <c r="V36" s="98"/>
      <c r="W36" s="98"/>
      <c r="X36" s="99"/>
      <c r="Y36" s="99"/>
      <c r="Z36" s="100"/>
      <c r="AA36" s="100"/>
      <c r="AB36" s="120"/>
      <c r="AC36" s="120"/>
      <c r="AD36" s="122"/>
      <c r="AE36" s="122"/>
      <c r="AF36" s="123"/>
      <c r="AG36" s="123"/>
    </row>
    <row r="37" spans="1:33" ht="18.75" x14ac:dyDescent="0.3">
      <c r="A37" s="30" t="s">
        <v>125</v>
      </c>
      <c r="B37" s="80"/>
      <c r="C37" s="36">
        <f t="shared" si="2"/>
        <v>249.51312207259923</v>
      </c>
      <c r="D37" s="37">
        <f t="shared" si="3"/>
        <v>881.34285714285716</v>
      </c>
      <c r="E37" s="38">
        <f t="shared" si="4"/>
        <v>825.57142857142856</v>
      </c>
      <c r="F37" s="39">
        <f t="shared" si="5"/>
        <v>55.771428571428601</v>
      </c>
      <c r="G37" s="40">
        <f t="shared" si="6"/>
        <v>26.414285714285711</v>
      </c>
      <c r="H37" s="41">
        <f t="shared" si="7"/>
        <v>1.3703053703053696</v>
      </c>
      <c r="J37" s="3">
        <v>886</v>
      </c>
      <c r="K37" s="30" t="s">
        <v>125</v>
      </c>
      <c r="L37" s="19"/>
      <c r="M37" s="19"/>
      <c r="N37" s="21">
        <f>'2017'!E55</f>
        <v>864</v>
      </c>
      <c r="O37" s="63">
        <f>AVERAGE('2017'!C56:E56)</f>
        <v>807.5</v>
      </c>
      <c r="P37" s="110">
        <v>860</v>
      </c>
      <c r="Q37" s="56">
        <f>AVERAGE('2018'!C56:E56)</f>
        <v>763.5</v>
      </c>
      <c r="R37" s="96">
        <v>870</v>
      </c>
      <c r="S37" s="65">
        <f>AVERAGE('2019'!C56)</f>
        <v>824</v>
      </c>
      <c r="T37" s="66">
        <v>870</v>
      </c>
      <c r="U37" s="66">
        <v>860</v>
      </c>
      <c r="V37" s="92">
        <v>870</v>
      </c>
      <c r="W37" s="98">
        <f>AVERAGE('2021'!C56)</f>
        <v>849</v>
      </c>
      <c r="X37" s="99">
        <f>'2022'!C55</f>
        <v>854</v>
      </c>
      <c r="Y37" s="99">
        <f>AVERAGE('2022'!C56:E56)</f>
        <v>839</v>
      </c>
      <c r="Z37" s="100">
        <f>'2023'!E55</f>
        <v>851</v>
      </c>
      <c r="AA37" s="100">
        <f>'2023'!E56</f>
        <v>836</v>
      </c>
      <c r="AB37" s="120"/>
      <c r="AC37" s="120"/>
      <c r="AD37" s="122"/>
      <c r="AE37" s="122"/>
      <c r="AF37" s="123"/>
      <c r="AG37" s="123"/>
    </row>
    <row r="38" spans="1:33" ht="18.75" x14ac:dyDescent="0.3">
      <c r="A38" s="30" t="s">
        <v>126</v>
      </c>
      <c r="B38" s="80"/>
      <c r="C38" s="36">
        <f t="shared" si="2"/>
        <v>8.8378824854520417</v>
      </c>
      <c r="D38" s="37">
        <f t="shared" si="3"/>
        <v>826.30000000000007</v>
      </c>
      <c r="E38" s="38">
        <f t="shared" si="4"/>
        <v>788.25</v>
      </c>
      <c r="F38" s="39">
        <f t="shared" si="5"/>
        <v>38.050000000000068</v>
      </c>
      <c r="G38" s="40">
        <f t="shared" si="6"/>
        <v>63.735714285714266</v>
      </c>
      <c r="H38" s="41">
        <f t="shared" si="7"/>
        <v>0.93488943488943554</v>
      </c>
      <c r="J38" s="3">
        <v>834</v>
      </c>
      <c r="K38" s="30" t="s">
        <v>126</v>
      </c>
      <c r="L38" s="19"/>
      <c r="M38" s="19"/>
      <c r="N38" s="21">
        <f>'2017'!C57</f>
        <v>796</v>
      </c>
      <c r="O38" s="81">
        <v>796</v>
      </c>
      <c r="P38" s="23">
        <f>'2018'!D57</f>
        <v>795</v>
      </c>
      <c r="Q38" s="56">
        <f>AVERAGE('2018'!C58:D58)</f>
        <v>780.5</v>
      </c>
      <c r="R38" s="65"/>
      <c r="S38" s="65"/>
      <c r="T38" s="97"/>
      <c r="U38" s="97"/>
      <c r="V38" s="98"/>
      <c r="W38" s="98"/>
      <c r="X38" s="99"/>
      <c r="Y38" s="99"/>
      <c r="Z38" s="100"/>
      <c r="AA38" s="100"/>
      <c r="AB38" s="120"/>
      <c r="AC38" s="120"/>
      <c r="AD38" s="122"/>
      <c r="AE38" s="122"/>
      <c r="AF38" s="123"/>
      <c r="AG38" s="123"/>
    </row>
    <row r="39" spans="1:33" ht="18.75" x14ac:dyDescent="0.3">
      <c r="A39" s="30" t="s">
        <v>127</v>
      </c>
      <c r="B39" s="80"/>
      <c r="C39" s="36">
        <f t="shared" si="2"/>
        <v>333.93772644016576</v>
      </c>
      <c r="D39" s="37">
        <f t="shared" si="3"/>
        <v>882.0857142857144</v>
      </c>
      <c r="E39" s="38">
        <f t="shared" si="4"/>
        <v>817.83333333333326</v>
      </c>
      <c r="F39" s="39">
        <f t="shared" si="5"/>
        <v>64.252380952381145</v>
      </c>
      <c r="G39" s="40">
        <f t="shared" si="6"/>
        <v>34.152380952381009</v>
      </c>
      <c r="H39" s="41">
        <f t="shared" si="7"/>
        <v>1.5786825786825815</v>
      </c>
      <c r="J39" s="3">
        <v>888</v>
      </c>
      <c r="K39" s="30" t="s">
        <v>127</v>
      </c>
      <c r="L39" s="19"/>
      <c r="M39" s="19"/>
      <c r="N39" s="21">
        <f>'2017'!C59</f>
        <v>869</v>
      </c>
      <c r="O39" s="81">
        <v>869</v>
      </c>
      <c r="P39" s="23">
        <f>'2018'!D59</f>
        <v>868</v>
      </c>
      <c r="Q39" s="56">
        <f>AVERAGE('2018'!C60:G60)</f>
        <v>805.66666666666663</v>
      </c>
      <c r="R39" s="65">
        <f>'2019'!C59</f>
        <v>865</v>
      </c>
      <c r="S39" s="65">
        <f>AVERAGE('2019'!C60:E60)</f>
        <v>819</v>
      </c>
      <c r="T39" s="97">
        <f>'2020'!D59</f>
        <v>825</v>
      </c>
      <c r="U39" s="97">
        <f>AVERAGE('2020'!D60:E60)</f>
        <v>805</v>
      </c>
      <c r="V39" s="98">
        <f>'2021'!C59</f>
        <v>877</v>
      </c>
      <c r="W39" s="98">
        <f>AVERAGE('2021'!C60:D60)</f>
        <v>803.5</v>
      </c>
      <c r="X39" s="99">
        <f>'2022'!C59</f>
        <v>854</v>
      </c>
      <c r="Y39" s="99">
        <f>AVERAGE('2022'!C60:D60)</f>
        <v>828</v>
      </c>
      <c r="Z39" s="100">
        <f>'2023'!D59</f>
        <v>851</v>
      </c>
      <c r="AA39" s="100">
        <f>AVERAGE('2023'!C60:E60)</f>
        <v>794.66666666666663</v>
      </c>
      <c r="AB39" s="120"/>
      <c r="AC39" s="120"/>
      <c r="AD39" s="122"/>
      <c r="AE39" s="122"/>
      <c r="AF39" s="123"/>
      <c r="AG39" s="123"/>
    </row>
    <row r="40" spans="1:33" ht="18.75" x14ac:dyDescent="0.3">
      <c r="A40" s="30" t="s">
        <v>150</v>
      </c>
      <c r="B40" s="80"/>
      <c r="C40" s="36" t="e">
        <f t="shared" si="2"/>
        <v>#DIV/0!</v>
      </c>
      <c r="D40" s="37" t="e">
        <f t="shared" si="3"/>
        <v>#DIV/0!</v>
      </c>
      <c r="E40" s="38" t="e">
        <f t="shared" si="4"/>
        <v>#DIV/0!</v>
      </c>
      <c r="F40" s="39" t="e">
        <f t="shared" si="5"/>
        <v>#DIV/0!</v>
      </c>
      <c r="G40" s="40" t="e">
        <f t="shared" si="6"/>
        <v>#DIV/0!</v>
      </c>
      <c r="H40" s="41" t="e">
        <f t="shared" si="7"/>
        <v>#DIV/0!</v>
      </c>
      <c r="J40" s="3">
        <v>697</v>
      </c>
      <c r="K40" s="30" t="s">
        <v>150</v>
      </c>
      <c r="L40" s="19"/>
      <c r="M40" s="19"/>
      <c r="N40" s="21"/>
      <c r="O40" s="21"/>
      <c r="P40" s="23"/>
      <c r="Q40" s="56"/>
      <c r="R40" s="65"/>
      <c r="S40" s="65"/>
      <c r="T40" s="97"/>
      <c r="U40" s="97"/>
      <c r="V40" s="98"/>
      <c r="W40" s="98"/>
      <c r="X40" s="99"/>
      <c r="Y40" s="99"/>
      <c r="Z40" s="100"/>
      <c r="AA40" s="100"/>
      <c r="AB40" s="120"/>
      <c r="AC40" s="120"/>
      <c r="AD40" s="122"/>
      <c r="AE40" s="122"/>
      <c r="AF40" s="123"/>
      <c r="AG40" s="123"/>
    </row>
    <row r="41" spans="1:33" ht="18.75" x14ac:dyDescent="0.3">
      <c r="A41" s="30" t="s">
        <v>128</v>
      </c>
      <c r="B41" s="80"/>
      <c r="C41" s="36">
        <f t="shared" si="2"/>
        <v>354.25003327721868</v>
      </c>
      <c r="D41" s="37">
        <f t="shared" si="3"/>
        <v>804.56666666666672</v>
      </c>
      <c r="E41" s="38">
        <f t="shared" si="4"/>
        <v>743.75</v>
      </c>
      <c r="F41" s="39">
        <f t="shared" si="5"/>
        <v>60.81666666666672</v>
      </c>
      <c r="G41" s="40">
        <f t="shared" si="6"/>
        <v>108.23571428571427</v>
      </c>
      <c r="H41" s="41">
        <f t="shared" si="7"/>
        <v>1.4942669942669939</v>
      </c>
      <c r="J41" s="3">
        <v>811</v>
      </c>
      <c r="K41" s="30" t="s">
        <v>128</v>
      </c>
      <c r="L41" s="19"/>
      <c r="M41" s="19"/>
      <c r="N41" s="21">
        <f>'2017'!D63</f>
        <v>772</v>
      </c>
      <c r="O41" s="21">
        <f>'2017'!D64</f>
        <v>770</v>
      </c>
      <c r="P41" s="23">
        <f>'2018'!D63</f>
        <v>800</v>
      </c>
      <c r="Q41" s="56">
        <f>AVERAGE('2018'!D64:E64)</f>
        <v>718</v>
      </c>
      <c r="R41" s="65"/>
      <c r="S41" s="65"/>
      <c r="T41" s="97">
        <f>'2020'!E63</f>
        <v>811</v>
      </c>
      <c r="U41" s="97">
        <f>AVERAGE('2020'!E64)</f>
        <v>787</v>
      </c>
      <c r="V41" s="98">
        <f>'2021'!D63</f>
        <v>734</v>
      </c>
      <c r="W41" s="98">
        <f>AVERAGE('2021'!D64)</f>
        <v>731</v>
      </c>
      <c r="X41" s="99">
        <f>'2022'!D63</f>
        <v>760</v>
      </c>
      <c r="Y41" s="99">
        <f>AVERAGE('2022'!D64)</f>
        <v>755</v>
      </c>
      <c r="Z41" s="100">
        <f>'2023'!E63</f>
        <v>796</v>
      </c>
      <c r="AA41" s="100">
        <f>AVERAGE('2023'!D70:E70)</f>
        <v>701.5</v>
      </c>
      <c r="AB41" s="120"/>
      <c r="AC41" s="120"/>
      <c r="AD41" s="122"/>
      <c r="AE41" s="122"/>
      <c r="AF41" s="123"/>
      <c r="AG41" s="123"/>
    </row>
    <row r="42" spans="1:33" ht="18.75" x14ac:dyDescent="0.3">
      <c r="A42" s="30" t="s">
        <v>129</v>
      </c>
      <c r="B42" s="80"/>
      <c r="C42" s="36">
        <f t="shared" si="2"/>
        <v>522.5360780766996</v>
      </c>
      <c r="D42" s="37">
        <f t="shared" si="3"/>
        <v>802.06666666666672</v>
      </c>
      <c r="E42" s="38">
        <f t="shared" si="4"/>
        <v>713.875</v>
      </c>
      <c r="F42" s="39">
        <f t="shared" si="5"/>
        <v>88.19166666666672</v>
      </c>
      <c r="G42" s="40">
        <f t="shared" si="6"/>
        <v>138.11071428571427</v>
      </c>
      <c r="H42" s="41">
        <f t="shared" si="7"/>
        <v>2.1668714168714156</v>
      </c>
      <c r="J42" s="3">
        <v>811</v>
      </c>
      <c r="K42" s="30" t="s">
        <v>129</v>
      </c>
      <c r="L42" s="19"/>
      <c r="M42" s="19"/>
      <c r="N42" s="21"/>
      <c r="O42" s="21"/>
      <c r="P42" s="23">
        <f>'2018'!E65</f>
        <v>733</v>
      </c>
      <c r="Q42" s="56">
        <v>710</v>
      </c>
      <c r="R42" s="65"/>
      <c r="S42" s="65"/>
      <c r="T42" s="97"/>
      <c r="U42" s="97"/>
      <c r="V42" s="92">
        <v>770</v>
      </c>
      <c r="W42" s="92">
        <v>720</v>
      </c>
      <c r="X42" s="99"/>
      <c r="Y42" s="99">
        <f>AVERAGE('2022'!D66)</f>
        <v>724</v>
      </c>
      <c r="Z42" s="100">
        <v>796</v>
      </c>
      <c r="AA42" s="100">
        <v>701.5</v>
      </c>
      <c r="AB42" s="120"/>
      <c r="AC42" s="120"/>
      <c r="AD42" s="122"/>
      <c r="AE42" s="122"/>
      <c r="AF42" s="123"/>
      <c r="AG42" s="123"/>
    </row>
    <row r="43" spans="1:33" ht="18.75" x14ac:dyDescent="0.3">
      <c r="A43" s="30" t="s">
        <v>130</v>
      </c>
      <c r="B43" s="80"/>
      <c r="C43" s="36">
        <f t="shared" si="2"/>
        <v>624.63645575521548</v>
      </c>
      <c r="D43" s="37">
        <f t="shared" si="3"/>
        <v>762.40000000000009</v>
      </c>
      <c r="E43" s="38">
        <f t="shared" si="4"/>
        <v>646.63888888888891</v>
      </c>
      <c r="F43" s="39">
        <f t="shared" si="5"/>
        <v>115.76111111111118</v>
      </c>
      <c r="G43" s="40">
        <f t="shared" si="6"/>
        <v>205.34682539682535</v>
      </c>
      <c r="H43" s="41">
        <f t="shared" si="7"/>
        <v>2.8442533442533429</v>
      </c>
      <c r="J43" s="6">
        <v>773</v>
      </c>
      <c r="K43" s="30" t="s">
        <v>130</v>
      </c>
      <c r="L43" s="19"/>
      <c r="M43" s="19"/>
      <c r="N43" s="21">
        <f>'2017'!G67</f>
        <v>711</v>
      </c>
      <c r="O43" s="21">
        <f>'2017'!G68</f>
        <v>657</v>
      </c>
      <c r="P43" s="23">
        <f>'2018'!G67</f>
        <v>676</v>
      </c>
      <c r="Q43" s="56">
        <f>AVERAGE('2018'!D68:G68)</f>
        <v>623.5</v>
      </c>
      <c r="R43" s="65">
        <f>'2019'!E67</f>
        <v>773</v>
      </c>
      <c r="S43" s="65">
        <f>AVERAGE('2019'!E68)</f>
        <v>706</v>
      </c>
      <c r="T43" s="97"/>
      <c r="U43" s="66">
        <v>651</v>
      </c>
      <c r="V43" s="98"/>
      <c r="W43" s="98"/>
      <c r="X43" s="99"/>
      <c r="Y43" s="99">
        <f>AVERAGE('2022'!E68)</f>
        <v>637</v>
      </c>
      <c r="Z43" s="100"/>
      <c r="AA43" s="100">
        <f>AVERAGE('2023'!C68:E68)</f>
        <v>605.33333333333337</v>
      </c>
      <c r="AB43" s="120"/>
      <c r="AC43" s="120"/>
      <c r="AD43" s="122"/>
      <c r="AE43" s="122"/>
      <c r="AF43" s="123"/>
      <c r="AG43" s="123"/>
    </row>
    <row r="44" spans="1:33" ht="18.75" x14ac:dyDescent="0.3">
      <c r="A44" s="30" t="s">
        <v>131</v>
      </c>
      <c r="B44" s="80"/>
      <c r="C44" s="36">
        <f t="shared" si="2"/>
        <v>533.37599080135715</v>
      </c>
      <c r="D44" s="37">
        <f t="shared" si="3"/>
        <v>809.57142857142867</v>
      </c>
      <c r="E44" s="38">
        <f t="shared" si="4"/>
        <v>717.86904761904771</v>
      </c>
      <c r="F44" s="39">
        <f t="shared" si="5"/>
        <v>91.702380952380963</v>
      </c>
      <c r="G44" s="40">
        <f t="shared" si="6"/>
        <v>134.11666666666656</v>
      </c>
      <c r="H44" s="41">
        <f t="shared" si="7"/>
        <v>2.2531297531297509</v>
      </c>
      <c r="J44" s="6">
        <v>816</v>
      </c>
      <c r="K44" s="30" t="s">
        <v>131</v>
      </c>
      <c r="L44" s="19"/>
      <c r="M44" s="19"/>
      <c r="N44" s="21">
        <f>'2017'!G69</f>
        <v>816</v>
      </c>
      <c r="O44" s="63">
        <f>AVERAGE('2017'!C70:G70)</f>
        <v>716.25</v>
      </c>
      <c r="P44" s="23">
        <f>'2018'!G69</f>
        <v>789</v>
      </c>
      <c r="Q44" s="56">
        <f>AVERAGE('2018'!C70:G70)</f>
        <v>702</v>
      </c>
      <c r="R44" s="65">
        <f>'2019'!E69</f>
        <v>763</v>
      </c>
      <c r="S44" s="65">
        <f>AVERAGE('2019'!C70:E70)</f>
        <v>672.33333333333337</v>
      </c>
      <c r="T44" s="97">
        <f>'2020'!E69</f>
        <v>788</v>
      </c>
      <c r="U44" s="97">
        <f>AVERAGE('2020'!E70)</f>
        <v>746</v>
      </c>
      <c r="V44" s="98">
        <f>'2021'!E69</f>
        <v>777</v>
      </c>
      <c r="W44" s="98">
        <f>AVERAGE('2021'!C70:E70)</f>
        <v>741.5</v>
      </c>
      <c r="X44" s="99">
        <f>'2022'!E69</f>
        <v>747</v>
      </c>
      <c r="Y44" s="99">
        <f>AVERAGE('2022'!C70:E70)</f>
        <v>745.5</v>
      </c>
      <c r="Z44" s="100">
        <f>'2023'!E69</f>
        <v>807</v>
      </c>
      <c r="AA44" s="100">
        <f>AVERAGE('2023'!D70:E70)</f>
        <v>701.5</v>
      </c>
      <c r="AB44" s="120"/>
      <c r="AC44" s="120"/>
      <c r="AD44" s="122"/>
      <c r="AE44" s="122"/>
      <c r="AF44" s="123"/>
      <c r="AG44" s="123"/>
    </row>
    <row r="45" spans="1:33" ht="18.75" x14ac:dyDescent="0.3">
      <c r="A45" s="30" t="s">
        <v>132</v>
      </c>
      <c r="B45" s="80"/>
      <c r="C45" s="36">
        <f t="shared" si="2"/>
        <v>656.36007326007302</v>
      </c>
      <c r="D45" s="37">
        <f t="shared" si="3"/>
        <v>747.30000000000007</v>
      </c>
      <c r="E45" s="38">
        <f t="shared" si="4"/>
        <v>618.6</v>
      </c>
      <c r="F45" s="39">
        <f t="shared" si="5"/>
        <v>128.70000000000005</v>
      </c>
      <c r="G45" s="40">
        <f t="shared" si="6"/>
        <v>233.38571428571424</v>
      </c>
      <c r="H45" s="41">
        <f t="shared" si="7"/>
        <v>3.1621621621621596</v>
      </c>
      <c r="J45" s="6">
        <v>773</v>
      </c>
      <c r="K45" s="30" t="s">
        <v>132</v>
      </c>
      <c r="L45" s="19"/>
      <c r="M45" s="19"/>
      <c r="N45" s="21">
        <f>'2017'!C71</f>
        <v>648</v>
      </c>
      <c r="O45" s="81">
        <v>648</v>
      </c>
      <c r="P45" s="23"/>
      <c r="Q45" s="56">
        <v>656</v>
      </c>
      <c r="R45" s="65"/>
      <c r="S45" s="65">
        <f>AVERAGE('2019'!C72)</f>
        <v>563</v>
      </c>
      <c r="T45" s="97"/>
      <c r="U45" s="97"/>
      <c r="V45" s="98"/>
      <c r="W45" s="98"/>
      <c r="X45" s="99"/>
      <c r="Y45" s="99">
        <f>AVERAGE('2022'!E72)</f>
        <v>637</v>
      </c>
      <c r="Z45" s="100">
        <f>'2023'!E71</f>
        <v>641</v>
      </c>
      <c r="AA45" s="100">
        <f>AVERAGE('2023'!D72:E72)</f>
        <v>589</v>
      </c>
      <c r="AB45" s="120"/>
      <c r="AC45" s="120"/>
      <c r="AD45" s="122"/>
      <c r="AE45" s="122"/>
      <c r="AF45" s="123"/>
      <c r="AG45" s="123"/>
    </row>
    <row r="46" spans="1:33" ht="18.75" x14ac:dyDescent="0.3">
      <c r="A46" s="30" t="s">
        <v>133</v>
      </c>
      <c r="B46" s="80"/>
      <c r="C46" s="36">
        <f t="shared" si="2"/>
        <v>457.72325626019358</v>
      </c>
      <c r="D46" s="37">
        <f t="shared" si="3"/>
        <v>795.65000000000009</v>
      </c>
      <c r="E46" s="38">
        <f t="shared" si="4"/>
        <v>721.2</v>
      </c>
      <c r="F46" s="39">
        <f t="shared" si="5"/>
        <v>74.450000000000045</v>
      </c>
      <c r="G46" s="40">
        <f t="shared" si="6"/>
        <v>130.78571428571422</v>
      </c>
      <c r="H46" s="41">
        <f t="shared" si="7"/>
        <v>1.8292383292383283</v>
      </c>
      <c r="J46">
        <v>807</v>
      </c>
      <c r="K46" s="30" t="s">
        <v>133</v>
      </c>
      <c r="L46" s="19"/>
      <c r="M46" s="19"/>
      <c r="N46" s="21">
        <f>'2017'!C73</f>
        <v>692</v>
      </c>
      <c r="O46" s="82">
        <f>AVERAGE('2017'!C74:E74)</f>
        <v>655.5</v>
      </c>
      <c r="P46" s="23">
        <f>'2018'!C73</f>
        <v>755</v>
      </c>
      <c r="Q46" s="56">
        <v>755</v>
      </c>
      <c r="R46" s="65"/>
      <c r="S46" s="65">
        <f>AVERAGE('2019'!C74)</f>
        <v>731</v>
      </c>
      <c r="T46" s="97"/>
      <c r="U46" s="97"/>
      <c r="V46" s="98"/>
      <c r="W46" s="98"/>
      <c r="X46" s="99">
        <f>'2022'!E73</f>
        <v>747</v>
      </c>
      <c r="Y46" s="99">
        <f>AVERAGE('2022'!C74:E74)</f>
        <v>745.5</v>
      </c>
      <c r="Z46" s="100">
        <f>'2023'!E73</f>
        <v>807</v>
      </c>
      <c r="AA46" s="100">
        <f>'2023'!E74</f>
        <v>719</v>
      </c>
      <c r="AB46" s="120"/>
      <c r="AC46" s="120"/>
      <c r="AD46" s="122"/>
      <c r="AE46" s="122"/>
      <c r="AF46" s="123"/>
      <c r="AG46" s="123"/>
    </row>
    <row r="47" spans="1:33" ht="18.75" x14ac:dyDescent="0.3">
      <c r="A47" s="30" t="s">
        <v>151</v>
      </c>
      <c r="B47" s="80"/>
      <c r="C47" s="36">
        <f t="shared" si="2"/>
        <v>579.65820583024629</v>
      </c>
      <c r="D47" s="37">
        <f t="shared" si="3"/>
        <v>682.2</v>
      </c>
      <c r="E47" s="38">
        <f t="shared" si="4"/>
        <v>593.5</v>
      </c>
      <c r="F47" s="39">
        <f t="shared" si="5"/>
        <v>88.700000000000045</v>
      </c>
      <c r="G47" s="40">
        <f t="shared" si="6"/>
        <v>258.48571428571427</v>
      </c>
      <c r="H47" s="41">
        <f t="shared" si="7"/>
        <v>2.179361179361178</v>
      </c>
      <c r="J47">
        <v>693</v>
      </c>
      <c r="K47" s="30" t="s">
        <v>151</v>
      </c>
      <c r="L47" s="19"/>
      <c r="M47" s="19"/>
      <c r="N47" s="21"/>
      <c r="O47" s="21"/>
      <c r="P47" s="23"/>
      <c r="Q47" s="56"/>
      <c r="R47" s="65"/>
      <c r="S47" s="65"/>
      <c r="T47" s="97"/>
      <c r="U47" s="97"/>
      <c r="V47" s="98"/>
      <c r="W47" s="98"/>
      <c r="X47" s="99">
        <f>'2022'!E75</f>
        <v>637</v>
      </c>
      <c r="Y47" s="99">
        <f>AVERAGE('2022'!E76)</f>
        <v>598</v>
      </c>
      <c r="Z47" s="100">
        <f>'2023'!E75</f>
        <v>641</v>
      </c>
      <c r="AA47" s="100">
        <v>589</v>
      </c>
      <c r="AB47" s="120"/>
      <c r="AC47" s="120"/>
      <c r="AD47" s="122"/>
      <c r="AE47" s="122"/>
      <c r="AF47" s="123"/>
      <c r="AG47" s="123"/>
    </row>
    <row r="48" spans="1:33" ht="18.75" x14ac:dyDescent="0.3">
      <c r="A48" s="30" t="s">
        <v>134</v>
      </c>
      <c r="B48" s="80"/>
      <c r="C48" s="36">
        <f t="shared" si="2"/>
        <v>644.62528068137817</v>
      </c>
      <c r="D48" s="37">
        <f t="shared" si="3"/>
        <v>749.66666666666674</v>
      </c>
      <c r="E48" s="38">
        <f t="shared" si="4"/>
        <v>626.66666666666663</v>
      </c>
      <c r="F48" s="39">
        <f t="shared" si="5"/>
        <v>123.00000000000011</v>
      </c>
      <c r="G48" s="40">
        <f t="shared" si="6"/>
        <v>225.31904761904764</v>
      </c>
      <c r="H48" s="41">
        <f t="shared" si="7"/>
        <v>3.0221130221130217</v>
      </c>
      <c r="J48">
        <v>754</v>
      </c>
      <c r="K48" s="30" t="s">
        <v>134</v>
      </c>
      <c r="L48" s="19"/>
      <c r="M48" s="19"/>
      <c r="N48" s="21"/>
      <c r="O48" s="79">
        <v>581</v>
      </c>
      <c r="P48" s="23"/>
      <c r="Q48" s="56"/>
      <c r="R48" s="96">
        <v>700</v>
      </c>
      <c r="S48" s="65">
        <f>AVERAGE('2019'!C78)</f>
        <v>679</v>
      </c>
      <c r="T48" s="97"/>
      <c r="U48" s="97"/>
      <c r="V48" s="98"/>
      <c r="W48" s="98"/>
      <c r="X48" s="99">
        <f>'2022'!E77</f>
        <v>747</v>
      </c>
      <c r="Y48" s="99"/>
      <c r="Z48" s="100">
        <f>'2023'!C77</f>
        <v>750</v>
      </c>
      <c r="AA48" s="100">
        <f>'2023'!E78</f>
        <v>620</v>
      </c>
      <c r="AB48" s="120"/>
      <c r="AC48" s="120"/>
      <c r="AD48" s="122"/>
      <c r="AE48" s="122"/>
      <c r="AF48" s="123"/>
      <c r="AG48" s="123"/>
    </row>
    <row r="49" spans="1:33" ht="18.75" x14ac:dyDescent="0.3">
      <c r="A49" s="30" t="s">
        <v>135</v>
      </c>
      <c r="B49" s="80"/>
      <c r="C49" s="36">
        <f t="shared" si="2"/>
        <v>625.65020802638992</v>
      </c>
      <c r="D49" s="37">
        <f t="shared" si="3"/>
        <v>842.93333333333339</v>
      </c>
      <c r="E49" s="38">
        <f t="shared" si="4"/>
        <v>714.45833333333337</v>
      </c>
      <c r="F49" s="39">
        <f t="shared" si="5"/>
        <v>128.47500000000002</v>
      </c>
      <c r="G49" s="40">
        <f t="shared" si="6"/>
        <v>137.52738095238089</v>
      </c>
      <c r="H49" s="41">
        <f t="shared" si="7"/>
        <v>3.1566339066339038</v>
      </c>
      <c r="J49" s="6">
        <v>852</v>
      </c>
      <c r="K49" s="30" t="s">
        <v>135</v>
      </c>
      <c r="L49" s="19"/>
      <c r="M49" s="19"/>
      <c r="N49" s="21"/>
      <c r="O49" s="21"/>
      <c r="P49" s="23">
        <f>'2018'!D79</f>
        <v>852</v>
      </c>
      <c r="Q49" s="56">
        <f>AVERAGE('2018'!C80:E80)</f>
        <v>736.33333333333337</v>
      </c>
      <c r="R49" s="65"/>
      <c r="S49" s="65"/>
      <c r="T49" s="97"/>
      <c r="U49" s="66">
        <v>700</v>
      </c>
      <c r="V49" s="98"/>
      <c r="W49" s="98"/>
      <c r="X49" s="99">
        <f>'2022'!E79</f>
        <v>788</v>
      </c>
      <c r="Y49" s="99">
        <f>AVERAGE('2022'!D80:E80)</f>
        <v>702.5</v>
      </c>
      <c r="Z49" s="100">
        <f>'2023'!E79</f>
        <v>780</v>
      </c>
      <c r="AA49" s="100">
        <f>AVERAGE('2023'!D80:E80)</f>
        <v>719</v>
      </c>
      <c r="AB49" s="120"/>
      <c r="AC49" s="120"/>
      <c r="AD49" s="122"/>
      <c r="AE49" s="122"/>
      <c r="AF49" s="123"/>
      <c r="AG49" s="123"/>
    </row>
    <row r="50" spans="1:33" ht="18.75" x14ac:dyDescent="0.3">
      <c r="A50" s="30" t="s">
        <v>136</v>
      </c>
      <c r="B50" s="80"/>
      <c r="C50" s="36">
        <f t="shared" si="2"/>
        <v>420.26796704360015</v>
      </c>
      <c r="D50" s="37">
        <f t="shared" si="3"/>
        <v>856.78571428571433</v>
      </c>
      <c r="E50" s="38">
        <f t="shared" si="4"/>
        <v>782.97142857142865</v>
      </c>
      <c r="F50" s="39">
        <f t="shared" si="5"/>
        <v>73.814285714285688</v>
      </c>
      <c r="G50" s="40">
        <f t="shared" si="6"/>
        <v>69.01428571428562</v>
      </c>
      <c r="H50" s="41">
        <f t="shared" si="7"/>
        <v>1.8136188136188109</v>
      </c>
      <c r="J50" s="6">
        <v>864</v>
      </c>
      <c r="K50" s="30" t="s">
        <v>136</v>
      </c>
      <c r="L50" s="19"/>
      <c r="M50" s="19"/>
      <c r="N50" s="21">
        <f>'2017'!D81</f>
        <v>840</v>
      </c>
      <c r="O50" s="21">
        <f>AVERAGE('2017'!D82:G82)</f>
        <v>759</v>
      </c>
      <c r="P50" s="23">
        <f>'2018'!G81</f>
        <v>848</v>
      </c>
      <c r="Q50" s="56">
        <f>AVERAGE('2018'!C82:G82)</f>
        <v>769.8</v>
      </c>
      <c r="R50" s="65">
        <f>'2019'!E81</f>
        <v>833</v>
      </c>
      <c r="S50" s="65">
        <f>AVERAGE('2019'!C82:E82)</f>
        <v>786.33333333333337</v>
      </c>
      <c r="T50" s="97">
        <f>AVERAGE('2020'!D81:E81)</f>
        <v>826.5</v>
      </c>
      <c r="U50" s="97">
        <f>AVERAGE('2020'!D82:E82)</f>
        <v>811</v>
      </c>
      <c r="V50" s="92">
        <v>815</v>
      </c>
      <c r="W50" s="98">
        <f>AVERAGE('2021'!C82:D82)</f>
        <v>791</v>
      </c>
      <c r="X50" s="99">
        <f>'2022'!E81</f>
        <v>816</v>
      </c>
      <c r="Y50" s="99">
        <f>AVERAGE('2022'!C82:E82)</f>
        <v>786.66666666666663</v>
      </c>
      <c r="Z50" s="100">
        <f>'2023'!E81</f>
        <v>817</v>
      </c>
      <c r="AA50" s="100">
        <f>AVERAGE('2023'!C82:E82)</f>
        <v>777</v>
      </c>
      <c r="AB50" s="120"/>
      <c r="AC50" s="120"/>
      <c r="AD50" s="122"/>
      <c r="AE50" s="122"/>
      <c r="AF50" s="123"/>
      <c r="AG50" s="123"/>
    </row>
    <row r="51" spans="1:33" ht="18.75" x14ac:dyDescent="0.3">
      <c r="A51" s="30" t="s">
        <v>137</v>
      </c>
      <c r="B51" s="80"/>
      <c r="C51" s="36">
        <f t="shared" si="2"/>
        <v>681.68551613511977</v>
      </c>
      <c r="D51" s="37">
        <f t="shared" si="3"/>
        <v>784.90000000000009</v>
      </c>
      <c r="E51" s="38">
        <f t="shared" si="4"/>
        <v>633.5</v>
      </c>
      <c r="F51" s="39">
        <f t="shared" si="5"/>
        <v>151.40000000000009</v>
      </c>
      <c r="G51" s="40">
        <f t="shared" si="6"/>
        <v>218.48571428571427</v>
      </c>
      <c r="H51" s="41">
        <f t="shared" si="7"/>
        <v>3.7199017199017179</v>
      </c>
      <c r="J51" s="6">
        <v>808</v>
      </c>
      <c r="K51" s="30" t="s">
        <v>137</v>
      </c>
      <c r="L51" s="19"/>
      <c r="M51" s="19"/>
      <c r="N51" s="21"/>
      <c r="O51" s="21"/>
      <c r="P51" s="23">
        <f>'2018'!G83</f>
        <v>597</v>
      </c>
      <c r="Q51" s="56">
        <v>597</v>
      </c>
      <c r="R51" s="65"/>
      <c r="S51" s="65"/>
      <c r="T51" s="97"/>
      <c r="U51" s="97"/>
      <c r="V51" s="98"/>
      <c r="W51" s="98"/>
      <c r="X51" s="99">
        <f>'2022'!E83</f>
        <v>788</v>
      </c>
      <c r="Y51" s="99"/>
      <c r="Z51" s="100"/>
      <c r="AA51" s="100">
        <f>'2023'!D84</f>
        <v>670</v>
      </c>
      <c r="AB51" s="120"/>
      <c r="AC51" s="120"/>
      <c r="AD51" s="122"/>
      <c r="AE51" s="122"/>
      <c r="AF51" s="123"/>
      <c r="AG51" s="123"/>
    </row>
    <row r="52" spans="1:33" ht="18.75" x14ac:dyDescent="0.3">
      <c r="A52" s="30" t="s">
        <v>138</v>
      </c>
      <c r="B52" s="80"/>
      <c r="C52" s="36">
        <f t="shared" si="2"/>
        <v>619.01398255073923</v>
      </c>
      <c r="D52" s="37">
        <f t="shared" si="3"/>
        <v>830.16000000000008</v>
      </c>
      <c r="E52" s="38">
        <f t="shared" si="4"/>
        <v>706.7</v>
      </c>
      <c r="F52" s="39">
        <f t="shared" si="5"/>
        <v>123.46000000000004</v>
      </c>
      <c r="G52" s="40">
        <f t="shared" si="6"/>
        <v>145.28571428571422</v>
      </c>
      <c r="H52" s="41">
        <f t="shared" si="7"/>
        <v>3.0334152334152309</v>
      </c>
      <c r="J52">
        <v>848</v>
      </c>
      <c r="K52" s="30" t="s">
        <v>138</v>
      </c>
      <c r="L52" s="19"/>
      <c r="M52" s="19"/>
      <c r="N52" s="21">
        <f>'2017'!F85</f>
        <v>741</v>
      </c>
      <c r="O52" s="21">
        <f>'2017'!F86</f>
        <v>700</v>
      </c>
      <c r="P52" s="23">
        <f>'2018'!D85</f>
        <v>719</v>
      </c>
      <c r="Q52" s="56">
        <v>719</v>
      </c>
      <c r="R52" s="96">
        <v>800</v>
      </c>
      <c r="S52" s="65">
        <f>AVERAGE('2019'!C86:D86)</f>
        <v>646.5</v>
      </c>
      <c r="T52" s="97"/>
      <c r="U52" s="97"/>
      <c r="V52" s="98">
        <f>'2021'!D85</f>
        <v>718</v>
      </c>
      <c r="W52" s="98">
        <f>AVERAGE('2021'!D86)</f>
        <v>712</v>
      </c>
      <c r="X52" s="99">
        <f>'2022'!E85</f>
        <v>816</v>
      </c>
      <c r="Y52" s="99">
        <f>AVERAGE('2022'!E86)</f>
        <v>756</v>
      </c>
      <c r="Z52" s="100"/>
      <c r="AA52" s="100"/>
      <c r="AB52" s="120"/>
      <c r="AC52" s="120"/>
      <c r="AD52" s="122"/>
      <c r="AE52" s="122"/>
      <c r="AF52" s="123"/>
      <c r="AG52" s="123"/>
    </row>
    <row r="53" spans="1:33" ht="18.75" x14ac:dyDescent="0.3">
      <c r="A53" s="30" t="s">
        <v>152</v>
      </c>
      <c r="B53" s="80"/>
      <c r="C53" s="36">
        <f t="shared" si="2"/>
        <v>565.52651483544787</v>
      </c>
      <c r="D53" s="37">
        <f t="shared" si="3"/>
        <v>779.85000000000014</v>
      </c>
      <c r="E53" s="38">
        <f t="shared" si="4"/>
        <v>682.83333333333337</v>
      </c>
      <c r="F53" s="39">
        <f t="shared" si="5"/>
        <v>97.016666666666765</v>
      </c>
      <c r="G53" s="40">
        <f t="shared" si="6"/>
        <v>169.15238095238089</v>
      </c>
      <c r="H53" s="41">
        <f t="shared" si="7"/>
        <v>2.3837018837018835</v>
      </c>
      <c r="J53">
        <v>788</v>
      </c>
      <c r="K53" s="30" t="s">
        <v>152</v>
      </c>
      <c r="L53" s="19"/>
      <c r="M53" s="62"/>
      <c r="N53" s="21">
        <f>'2017'!D87</f>
        <v>734</v>
      </c>
      <c r="O53" s="63">
        <f>'2017'!D88</f>
        <v>678</v>
      </c>
      <c r="P53" s="23">
        <f>'2018'!C87</f>
        <v>747</v>
      </c>
      <c r="Q53" s="56">
        <f>AVERAGE('2018'!C88:D88)</f>
        <v>679.5</v>
      </c>
      <c r="R53" s="65"/>
      <c r="S53" s="65"/>
      <c r="T53" s="97"/>
      <c r="U53" s="97"/>
      <c r="V53" s="92">
        <v>720</v>
      </c>
      <c r="W53" s="98">
        <f>AVERAGE('2021'!D88)</f>
        <v>691</v>
      </c>
      <c r="X53" s="99">
        <f>'2022'!E87</f>
        <v>788</v>
      </c>
      <c r="Y53" s="99"/>
      <c r="Z53" s="100"/>
      <c r="AA53" s="100"/>
      <c r="AB53" s="120"/>
      <c r="AC53" s="120"/>
      <c r="AD53" s="122"/>
      <c r="AE53" s="122"/>
      <c r="AF53" s="123"/>
      <c r="AG53" s="123"/>
    </row>
    <row r="54" spans="1:33" ht="18.75" x14ac:dyDescent="0.3">
      <c r="A54" s="30" t="s">
        <v>140</v>
      </c>
      <c r="B54" s="80"/>
      <c r="C54" s="36">
        <f t="shared" si="2"/>
        <v>634.32720924217597</v>
      </c>
      <c r="D54" s="37">
        <f t="shared" si="3"/>
        <v>818.1</v>
      </c>
      <c r="E54" s="38">
        <f t="shared" si="4"/>
        <v>689.22222222222217</v>
      </c>
      <c r="F54" s="39">
        <f t="shared" si="5"/>
        <v>128.87777777777785</v>
      </c>
      <c r="G54" s="40">
        <f t="shared" si="6"/>
        <v>162.76349206349209</v>
      </c>
      <c r="H54" s="41">
        <f t="shared" si="7"/>
        <v>3.1665301665301646</v>
      </c>
      <c r="J54">
        <v>835</v>
      </c>
      <c r="K54" s="30" t="s">
        <v>140</v>
      </c>
      <c r="L54" s="19"/>
      <c r="M54" s="62"/>
      <c r="N54" s="21">
        <f>'2017'!D89</f>
        <v>770</v>
      </c>
      <c r="O54" s="63">
        <f>AVERAGE('2017'!C90:E90)</f>
        <v>691.66666666666663</v>
      </c>
      <c r="P54" s="23">
        <f>'2018'!D89</f>
        <v>734</v>
      </c>
      <c r="Q54" s="56">
        <f>'2018'!D90</f>
        <v>700</v>
      </c>
      <c r="R54" s="65">
        <f>'2019'!D89</f>
        <v>727</v>
      </c>
      <c r="S54" s="65">
        <f>AVERAGE('2019'!D90)</f>
        <v>676</v>
      </c>
      <c r="T54" s="97"/>
      <c r="U54" s="97"/>
      <c r="V54" s="98"/>
      <c r="W54" s="98"/>
      <c r="X54" s="99">
        <f>'2022'!E89</f>
        <v>771</v>
      </c>
      <c r="Y54" s="99"/>
      <c r="Z54" s="100"/>
      <c r="AA54" s="100"/>
      <c r="AB54" s="120"/>
      <c r="AC54" s="120"/>
      <c r="AD54" s="122"/>
      <c r="AE54" s="122"/>
      <c r="AF54" s="123"/>
      <c r="AG54" s="123"/>
    </row>
    <row r="55" spans="1:33" ht="16.5" x14ac:dyDescent="0.25">
      <c r="A55" s="7"/>
      <c r="B55" s="8"/>
      <c r="C55" s="8"/>
      <c r="T55" s="109"/>
      <c r="U55" s="109"/>
      <c r="V55" s="109"/>
      <c r="W55" s="109"/>
      <c r="X55" s="109"/>
      <c r="Y55" s="109"/>
      <c r="Z55" s="109"/>
      <c r="AA55" s="109"/>
    </row>
    <row r="56" spans="1:33" ht="16.5" x14ac:dyDescent="0.25">
      <c r="A56" s="7" t="s">
        <v>17</v>
      </c>
      <c r="B56" s="8"/>
      <c r="C56" s="8"/>
    </row>
    <row r="57" spans="1:33" ht="16.5" x14ac:dyDescent="0.25">
      <c r="A57" s="7" t="s">
        <v>45</v>
      </c>
      <c r="B57" s="8"/>
      <c r="C57" s="8"/>
    </row>
    <row r="58" spans="1:33" ht="16.5" x14ac:dyDescent="0.25">
      <c r="A58" s="7" t="s">
        <v>46</v>
      </c>
      <c r="B58" s="8"/>
      <c r="C58" s="8"/>
    </row>
    <row r="59" spans="1:33" ht="16.5" x14ac:dyDescent="0.25">
      <c r="A59" s="7"/>
      <c r="B59" s="8"/>
      <c r="C59" s="8"/>
    </row>
    <row r="60" spans="1:33" x14ac:dyDescent="0.25">
      <c r="A60" s="15"/>
      <c r="B60" s="16"/>
      <c r="C60" s="16"/>
    </row>
    <row r="61" spans="1:33" x14ac:dyDescent="0.25">
      <c r="A61" s="15"/>
      <c r="B61" s="16"/>
      <c r="C61" s="16"/>
    </row>
    <row r="62" spans="1:33" x14ac:dyDescent="0.25">
      <c r="A62" s="15"/>
      <c r="B62" s="16"/>
      <c r="C62" s="16"/>
    </row>
    <row r="63" spans="1:33" x14ac:dyDescent="0.25">
      <c r="A63" s="15"/>
      <c r="B63" s="16"/>
      <c r="C63" s="16"/>
    </row>
    <row r="64" spans="1:33" x14ac:dyDescent="0.25">
      <c r="A64" s="15"/>
      <c r="B64" s="16"/>
      <c r="C64" s="16"/>
    </row>
    <row r="65" spans="1:3" x14ac:dyDescent="0.25">
      <c r="A65" s="15"/>
      <c r="B65" s="16"/>
      <c r="C65" s="16"/>
    </row>
    <row r="66" spans="1:3" x14ac:dyDescent="0.25">
      <c r="A66" s="15"/>
      <c r="B66" s="16"/>
      <c r="C66" s="16"/>
    </row>
    <row r="67" spans="1:3" x14ac:dyDescent="0.25">
      <c r="A67" s="15"/>
      <c r="B67" s="16"/>
      <c r="C67" s="16"/>
    </row>
    <row r="68" spans="1:3" ht="16.5" x14ac:dyDescent="0.25">
      <c r="A68" s="7"/>
      <c r="B68" s="8"/>
      <c r="C68" s="8"/>
    </row>
    <row r="69" spans="1:3" x14ac:dyDescent="0.25">
      <c r="A69" s="15"/>
      <c r="B69" s="16"/>
      <c r="C69" s="16"/>
    </row>
    <row r="70" spans="1:3" x14ac:dyDescent="0.25">
      <c r="A70" s="15"/>
      <c r="B70" s="16"/>
      <c r="C70" s="16"/>
    </row>
    <row r="71" spans="1:3" x14ac:dyDescent="0.25">
      <c r="A71" s="15"/>
      <c r="B71" s="16"/>
      <c r="C71" s="16"/>
    </row>
  </sheetData>
  <phoneticPr fontId="37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2010A-148A-4BF6-A9EC-CB69D0CCB1CE}">
  <dimension ref="A1:E92"/>
  <sheetViews>
    <sheetView workbookViewId="0">
      <selection activeCell="Z52" sqref="Z52"/>
    </sheetView>
  </sheetViews>
  <sheetFormatPr defaultRowHeight="15" x14ac:dyDescent="0.25"/>
  <cols>
    <col min="1" max="2" width="11" style="84" customWidth="1"/>
    <col min="3" max="4" width="25" style="84" customWidth="1"/>
    <col min="5" max="5" width="28.7109375" style="84" bestFit="1" customWidth="1"/>
    <col min="6" max="13" width="25" style="84" customWidth="1"/>
    <col min="14" max="16384" width="9.140625" style="84"/>
  </cols>
  <sheetData>
    <row r="1" spans="1:5" x14ac:dyDescent="0.25">
      <c r="C1" s="84" t="s">
        <v>75</v>
      </c>
    </row>
    <row r="2" spans="1:5" x14ac:dyDescent="0.25">
      <c r="C2" s="84" t="s">
        <v>153</v>
      </c>
      <c r="D2" s="84" t="s">
        <v>154</v>
      </c>
      <c r="E2" s="84" t="s">
        <v>155</v>
      </c>
    </row>
    <row r="3" spans="1:5" x14ac:dyDescent="0.25">
      <c r="A3" s="87" t="s">
        <v>107</v>
      </c>
      <c r="B3" s="86" t="s">
        <v>76</v>
      </c>
      <c r="C3" s="84">
        <v>698</v>
      </c>
      <c r="D3" s="132">
        <v>679</v>
      </c>
      <c r="E3" s="132"/>
    </row>
    <row r="4" spans="1:5" x14ac:dyDescent="0.25">
      <c r="A4" s="85"/>
      <c r="B4" s="86" t="s">
        <v>44</v>
      </c>
      <c r="C4" s="118">
        <v>690</v>
      </c>
      <c r="D4" s="132">
        <v>593</v>
      </c>
      <c r="E4" s="132"/>
    </row>
    <row r="5" spans="1:5" x14ac:dyDescent="0.25">
      <c r="A5" s="87" t="s">
        <v>108</v>
      </c>
      <c r="B5" s="86" t="s">
        <v>76</v>
      </c>
      <c r="D5" s="132"/>
      <c r="E5" s="132">
        <v>738</v>
      </c>
    </row>
    <row r="6" spans="1:5" x14ac:dyDescent="0.25">
      <c r="A6" s="85"/>
      <c r="B6" s="86" t="s">
        <v>44</v>
      </c>
      <c r="D6" s="132"/>
      <c r="E6" s="132">
        <v>698</v>
      </c>
    </row>
    <row r="7" spans="1:5" x14ac:dyDescent="0.25">
      <c r="A7" s="87" t="s">
        <v>109</v>
      </c>
      <c r="B7" s="86" t="s">
        <v>76</v>
      </c>
      <c r="D7" s="132"/>
      <c r="E7" s="132"/>
    </row>
    <row r="8" spans="1:5" x14ac:dyDescent="0.25">
      <c r="A8" s="85"/>
      <c r="B8" s="86" t="s">
        <v>44</v>
      </c>
      <c r="D8" s="132">
        <v>662</v>
      </c>
      <c r="E8" s="132"/>
    </row>
    <row r="9" spans="1:5" x14ac:dyDescent="0.25">
      <c r="A9" s="87" t="s">
        <v>142</v>
      </c>
      <c r="B9" s="86" t="s">
        <v>76</v>
      </c>
      <c r="D9" s="132">
        <v>839</v>
      </c>
      <c r="E9" s="132"/>
    </row>
    <row r="10" spans="1:5" x14ac:dyDescent="0.25">
      <c r="A10" s="85"/>
      <c r="B10" s="86" t="s">
        <v>44</v>
      </c>
      <c r="D10" s="132">
        <v>788</v>
      </c>
      <c r="E10" s="132"/>
    </row>
    <row r="11" spans="1:5" x14ac:dyDescent="0.25">
      <c r="A11" s="87" t="s">
        <v>110</v>
      </c>
      <c r="B11" s="86" t="s">
        <v>76</v>
      </c>
      <c r="D11" s="132"/>
      <c r="E11" s="132">
        <v>861</v>
      </c>
    </row>
    <row r="12" spans="1:5" x14ac:dyDescent="0.25">
      <c r="A12" s="85"/>
      <c r="B12" s="86" t="s">
        <v>44</v>
      </c>
      <c r="C12" s="84">
        <v>766</v>
      </c>
      <c r="D12" s="132"/>
      <c r="E12" s="132"/>
    </row>
    <row r="13" spans="1:5" x14ac:dyDescent="0.25">
      <c r="A13" s="87" t="s">
        <v>143</v>
      </c>
      <c r="B13" s="86" t="s">
        <v>76</v>
      </c>
      <c r="D13" s="132"/>
      <c r="E13" s="132"/>
    </row>
    <row r="14" spans="1:5" x14ac:dyDescent="0.25">
      <c r="A14" s="85"/>
      <c r="B14" s="86" t="s">
        <v>44</v>
      </c>
      <c r="D14" s="132"/>
      <c r="E14" s="132"/>
    </row>
    <row r="15" spans="1:5" x14ac:dyDescent="0.25">
      <c r="A15" s="87" t="s">
        <v>111</v>
      </c>
      <c r="B15" s="86" t="s">
        <v>76</v>
      </c>
      <c r="D15" s="132"/>
      <c r="E15" s="132"/>
    </row>
    <row r="16" spans="1:5" x14ac:dyDescent="0.25">
      <c r="A16" s="85"/>
      <c r="B16" s="86" t="s">
        <v>44</v>
      </c>
      <c r="D16" s="132"/>
      <c r="E16" s="132"/>
    </row>
    <row r="17" spans="1:5" x14ac:dyDescent="0.25">
      <c r="A17" s="87" t="s">
        <v>144</v>
      </c>
      <c r="B17" s="86" t="s">
        <v>76</v>
      </c>
      <c r="D17" s="132"/>
      <c r="E17" s="132"/>
    </row>
    <row r="18" spans="1:5" x14ac:dyDescent="0.25">
      <c r="A18" s="87"/>
      <c r="B18" s="86" t="s">
        <v>44</v>
      </c>
      <c r="D18" s="132"/>
      <c r="E18" s="132"/>
    </row>
    <row r="19" spans="1:5" x14ac:dyDescent="0.25">
      <c r="A19" s="87" t="s">
        <v>112</v>
      </c>
      <c r="B19" s="86" t="s">
        <v>76</v>
      </c>
      <c r="D19" s="132"/>
      <c r="E19" s="132"/>
    </row>
    <row r="20" spans="1:5" x14ac:dyDescent="0.25">
      <c r="A20" s="87"/>
      <c r="B20" s="86" t="s">
        <v>44</v>
      </c>
      <c r="D20" s="132"/>
      <c r="E20" s="132"/>
    </row>
    <row r="21" spans="1:5" x14ac:dyDescent="0.25">
      <c r="A21" s="87" t="s">
        <v>145</v>
      </c>
      <c r="B21" s="86" t="s">
        <v>76</v>
      </c>
      <c r="D21" s="132"/>
      <c r="E21" s="132"/>
    </row>
    <row r="22" spans="1:5" x14ac:dyDescent="0.25">
      <c r="A22" s="87"/>
      <c r="B22" s="86" t="s">
        <v>44</v>
      </c>
      <c r="D22" s="132"/>
      <c r="E22" s="132">
        <v>463</v>
      </c>
    </row>
    <row r="23" spans="1:5" x14ac:dyDescent="0.25">
      <c r="A23" s="87" t="s">
        <v>146</v>
      </c>
      <c r="B23" s="86" t="s">
        <v>76</v>
      </c>
      <c r="D23" s="132"/>
      <c r="E23" s="132"/>
    </row>
    <row r="24" spans="1:5" x14ac:dyDescent="0.25">
      <c r="A24" s="85"/>
      <c r="B24" s="86" t="s">
        <v>44</v>
      </c>
      <c r="D24" s="132"/>
      <c r="E24" s="132"/>
    </row>
    <row r="25" spans="1:5" x14ac:dyDescent="0.25">
      <c r="A25" s="87" t="s">
        <v>113</v>
      </c>
      <c r="B25" s="86" t="s">
        <v>76</v>
      </c>
      <c r="D25" s="132"/>
      <c r="E25" s="132"/>
    </row>
    <row r="26" spans="1:5" x14ac:dyDescent="0.25">
      <c r="A26" s="85"/>
      <c r="B26" s="86" t="s">
        <v>44</v>
      </c>
      <c r="D26" s="132"/>
      <c r="E26" s="132"/>
    </row>
    <row r="27" spans="1:5" x14ac:dyDescent="0.25">
      <c r="A27" s="87" t="s">
        <v>147</v>
      </c>
      <c r="B27" s="86" t="s">
        <v>76</v>
      </c>
      <c r="D27" s="132"/>
      <c r="E27" s="132"/>
    </row>
    <row r="28" spans="1:5" x14ac:dyDescent="0.25">
      <c r="A28" s="87"/>
      <c r="B28" s="86" t="s">
        <v>44</v>
      </c>
      <c r="D28" s="132"/>
      <c r="E28" s="132"/>
    </row>
    <row r="29" spans="1:5" x14ac:dyDescent="0.25">
      <c r="A29" s="87" t="s">
        <v>114</v>
      </c>
      <c r="B29" s="86" t="s">
        <v>76</v>
      </c>
      <c r="D29" s="132"/>
      <c r="E29" s="132"/>
    </row>
    <row r="30" spans="1:5" x14ac:dyDescent="0.25">
      <c r="A30" s="87"/>
      <c r="B30" s="86" t="s">
        <v>44</v>
      </c>
      <c r="D30" s="132"/>
      <c r="E30" s="132"/>
    </row>
    <row r="31" spans="1:5" x14ac:dyDescent="0.25">
      <c r="A31" s="87" t="s">
        <v>115</v>
      </c>
      <c r="B31" s="86" t="s">
        <v>76</v>
      </c>
      <c r="D31" s="132"/>
      <c r="E31" s="132">
        <v>762</v>
      </c>
    </row>
    <row r="32" spans="1:5" x14ac:dyDescent="0.25">
      <c r="A32" s="85"/>
      <c r="B32" s="86" t="s">
        <v>44</v>
      </c>
      <c r="D32" s="132"/>
      <c r="E32" s="132">
        <v>730</v>
      </c>
    </row>
    <row r="33" spans="1:5" x14ac:dyDescent="0.25">
      <c r="A33" s="87" t="s">
        <v>116</v>
      </c>
      <c r="B33" s="86" t="s">
        <v>76</v>
      </c>
      <c r="C33" s="84">
        <v>775</v>
      </c>
      <c r="D33" s="132"/>
      <c r="E33" s="132">
        <v>723</v>
      </c>
    </row>
    <row r="34" spans="1:5" x14ac:dyDescent="0.25">
      <c r="A34" s="85"/>
      <c r="B34" s="86" t="s">
        <v>44</v>
      </c>
      <c r="C34" s="118">
        <v>754</v>
      </c>
      <c r="D34" s="132"/>
      <c r="E34" s="132"/>
    </row>
    <row r="35" spans="1:5" x14ac:dyDescent="0.25">
      <c r="A35" s="87" t="s">
        <v>117</v>
      </c>
      <c r="B35" s="86" t="s">
        <v>76</v>
      </c>
      <c r="D35" s="132"/>
      <c r="E35" s="132">
        <v>810</v>
      </c>
    </row>
    <row r="36" spans="1:5" x14ac:dyDescent="0.25">
      <c r="A36" s="85"/>
      <c r="B36" s="86" t="s">
        <v>44</v>
      </c>
      <c r="D36" s="132"/>
      <c r="E36" s="132">
        <v>774</v>
      </c>
    </row>
    <row r="37" spans="1:5" x14ac:dyDescent="0.25">
      <c r="A37" s="87" t="s">
        <v>118</v>
      </c>
      <c r="B37" s="86" t="s">
        <v>76</v>
      </c>
      <c r="D37" s="132"/>
      <c r="E37" s="132">
        <v>810</v>
      </c>
    </row>
    <row r="38" spans="1:5" x14ac:dyDescent="0.25">
      <c r="A38" s="85"/>
      <c r="B38" s="86" t="s">
        <v>44</v>
      </c>
      <c r="D38" s="132"/>
      <c r="E38" s="132">
        <v>774</v>
      </c>
    </row>
    <row r="39" spans="1:5" x14ac:dyDescent="0.25">
      <c r="A39" s="90" t="s">
        <v>119</v>
      </c>
      <c r="B39" s="86" t="s">
        <v>76</v>
      </c>
      <c r="D39" s="132"/>
      <c r="E39" s="132"/>
    </row>
    <row r="40" spans="1:5" x14ac:dyDescent="0.25">
      <c r="A40" s="88"/>
      <c r="B40" s="86" t="s">
        <v>44</v>
      </c>
      <c r="D40" s="132"/>
      <c r="E40" s="132"/>
    </row>
    <row r="41" spans="1:5" x14ac:dyDescent="0.25">
      <c r="A41" s="90" t="s">
        <v>120</v>
      </c>
      <c r="B41" s="86" t="s">
        <v>76</v>
      </c>
      <c r="C41" s="84">
        <v>761</v>
      </c>
      <c r="D41" s="132">
        <v>680</v>
      </c>
      <c r="E41" s="132">
        <v>756</v>
      </c>
    </row>
    <row r="42" spans="1:5" x14ac:dyDescent="0.25">
      <c r="A42" s="88"/>
      <c r="B42" s="86" t="s">
        <v>44</v>
      </c>
      <c r="C42" s="84">
        <v>697</v>
      </c>
      <c r="D42" s="132">
        <v>651</v>
      </c>
      <c r="E42" s="132"/>
    </row>
    <row r="43" spans="1:5" x14ac:dyDescent="0.25">
      <c r="A43" s="90" t="s">
        <v>148</v>
      </c>
      <c r="B43" s="86" t="s">
        <v>76</v>
      </c>
      <c r="D43" s="132"/>
      <c r="E43" s="132"/>
    </row>
    <row r="44" spans="1:5" x14ac:dyDescent="0.25">
      <c r="A44" s="88"/>
      <c r="B44" s="86" t="s">
        <v>44</v>
      </c>
      <c r="D44" s="132"/>
      <c r="E44" s="132"/>
    </row>
    <row r="45" spans="1:5" x14ac:dyDescent="0.25">
      <c r="A45" s="90" t="s">
        <v>121</v>
      </c>
      <c r="B45" s="86" t="s">
        <v>76</v>
      </c>
      <c r="D45" s="132"/>
      <c r="E45" s="132"/>
    </row>
    <row r="46" spans="1:5" x14ac:dyDescent="0.25">
      <c r="A46" s="88"/>
      <c r="B46" s="86" t="s">
        <v>44</v>
      </c>
      <c r="D46" s="132"/>
      <c r="E46" s="132"/>
    </row>
    <row r="47" spans="1:5" x14ac:dyDescent="0.25">
      <c r="A47" s="90" t="s">
        <v>122</v>
      </c>
      <c r="B47" s="86" t="s">
        <v>76</v>
      </c>
      <c r="D47" s="132"/>
      <c r="E47" s="132"/>
    </row>
    <row r="48" spans="1:5" x14ac:dyDescent="0.25">
      <c r="A48" s="88"/>
      <c r="B48" s="86" t="s">
        <v>44</v>
      </c>
      <c r="D48" s="132"/>
      <c r="E48" s="132"/>
    </row>
    <row r="49" spans="1:5" x14ac:dyDescent="0.25">
      <c r="A49" s="90" t="s">
        <v>123</v>
      </c>
      <c r="B49" s="86" t="s">
        <v>76</v>
      </c>
      <c r="D49" s="132"/>
      <c r="E49" s="132"/>
    </row>
    <row r="50" spans="1:5" x14ac:dyDescent="0.25">
      <c r="A50" s="88"/>
      <c r="B50" s="86" t="s">
        <v>44</v>
      </c>
      <c r="D50" s="132"/>
      <c r="E50" s="132"/>
    </row>
    <row r="51" spans="1:5" x14ac:dyDescent="0.25">
      <c r="A51" s="89" t="s">
        <v>124</v>
      </c>
      <c r="B51" s="86" t="s">
        <v>76</v>
      </c>
      <c r="D51" s="132">
        <v>880</v>
      </c>
      <c r="E51" s="132">
        <v>881</v>
      </c>
    </row>
    <row r="52" spans="1:5" x14ac:dyDescent="0.25">
      <c r="A52" s="89"/>
      <c r="B52" s="86" t="s">
        <v>44</v>
      </c>
      <c r="C52" s="84">
        <v>866</v>
      </c>
      <c r="D52" s="132">
        <v>856</v>
      </c>
      <c r="E52" s="132">
        <v>868</v>
      </c>
    </row>
    <row r="53" spans="1:5" x14ac:dyDescent="0.25">
      <c r="A53" s="90" t="s">
        <v>149</v>
      </c>
      <c r="B53" s="86" t="s">
        <v>76</v>
      </c>
      <c r="D53" s="132"/>
      <c r="E53" s="132"/>
    </row>
    <row r="54" spans="1:5" x14ac:dyDescent="0.25">
      <c r="A54" s="88"/>
      <c r="B54" s="86" t="s">
        <v>44</v>
      </c>
      <c r="D54" s="132"/>
      <c r="E54" s="132"/>
    </row>
    <row r="55" spans="1:5" x14ac:dyDescent="0.25">
      <c r="A55" s="90" t="s">
        <v>125</v>
      </c>
      <c r="B55" s="86" t="s">
        <v>76</v>
      </c>
      <c r="D55" s="132"/>
      <c r="E55" s="132">
        <v>851</v>
      </c>
    </row>
    <row r="56" spans="1:5" x14ac:dyDescent="0.25">
      <c r="A56" s="88"/>
      <c r="B56" s="86" t="s">
        <v>44</v>
      </c>
      <c r="D56" s="132"/>
      <c r="E56" s="132">
        <v>836</v>
      </c>
    </row>
    <row r="57" spans="1:5" x14ac:dyDescent="0.25">
      <c r="A57" s="90" t="s">
        <v>126</v>
      </c>
      <c r="B57" s="86" t="s">
        <v>76</v>
      </c>
      <c r="D57" s="132"/>
      <c r="E57" s="132"/>
    </row>
    <row r="58" spans="1:5" x14ac:dyDescent="0.25">
      <c r="A58" s="88"/>
      <c r="B58" s="86" t="s">
        <v>44</v>
      </c>
      <c r="D58" s="132"/>
      <c r="E58" s="132"/>
    </row>
    <row r="59" spans="1:5" x14ac:dyDescent="0.25">
      <c r="A59" s="90" t="s">
        <v>127</v>
      </c>
      <c r="B59" s="86" t="s">
        <v>76</v>
      </c>
      <c r="C59" s="84">
        <v>837</v>
      </c>
      <c r="D59" s="132">
        <v>851</v>
      </c>
      <c r="E59" s="132">
        <v>851</v>
      </c>
    </row>
    <row r="60" spans="1:5" x14ac:dyDescent="0.25">
      <c r="A60" s="88"/>
      <c r="B60" s="86" t="s">
        <v>44</v>
      </c>
      <c r="C60" s="84">
        <v>826</v>
      </c>
      <c r="D60" s="132">
        <v>823</v>
      </c>
      <c r="E60" s="132">
        <v>735</v>
      </c>
    </row>
    <row r="61" spans="1:5" x14ac:dyDescent="0.25">
      <c r="A61" s="90" t="s">
        <v>150</v>
      </c>
      <c r="B61" s="86" t="s">
        <v>76</v>
      </c>
      <c r="D61" s="132"/>
      <c r="E61" s="132"/>
    </row>
    <row r="62" spans="1:5" x14ac:dyDescent="0.25">
      <c r="A62" s="88"/>
      <c r="B62" s="86" t="s">
        <v>44</v>
      </c>
      <c r="D62" s="132"/>
      <c r="E62" s="132"/>
    </row>
    <row r="63" spans="1:5" x14ac:dyDescent="0.25">
      <c r="A63" s="90" t="s">
        <v>128</v>
      </c>
      <c r="B63" s="86" t="s">
        <v>76</v>
      </c>
      <c r="D63" s="132">
        <v>726</v>
      </c>
      <c r="E63" s="132">
        <v>796</v>
      </c>
    </row>
    <row r="64" spans="1:5" x14ac:dyDescent="0.25">
      <c r="A64" s="88"/>
      <c r="B64" s="86" t="s">
        <v>44</v>
      </c>
      <c r="D64" s="132">
        <v>709</v>
      </c>
      <c r="E64" s="132">
        <v>772</v>
      </c>
    </row>
    <row r="65" spans="1:5" x14ac:dyDescent="0.25">
      <c r="A65" s="90" t="s">
        <v>129</v>
      </c>
      <c r="B65" s="86" t="s">
        <v>76</v>
      </c>
      <c r="D65" s="132">
        <v>726</v>
      </c>
      <c r="E65" s="132">
        <v>796</v>
      </c>
    </row>
    <row r="66" spans="1:5" x14ac:dyDescent="0.25">
      <c r="A66" s="88"/>
      <c r="B66" s="86" t="s">
        <v>44</v>
      </c>
      <c r="D66" s="132">
        <v>709</v>
      </c>
      <c r="E66" s="132">
        <v>772</v>
      </c>
    </row>
    <row r="67" spans="1:5" x14ac:dyDescent="0.25">
      <c r="A67" s="90" t="s">
        <v>130</v>
      </c>
      <c r="B67" s="86" t="s">
        <v>76</v>
      </c>
      <c r="D67" s="132"/>
      <c r="E67" s="134">
        <v>641</v>
      </c>
    </row>
    <row r="68" spans="1:5" x14ac:dyDescent="0.25">
      <c r="A68" s="88"/>
      <c r="B68" s="86" t="s">
        <v>44</v>
      </c>
      <c r="C68" s="84">
        <v>638</v>
      </c>
      <c r="D68" s="132">
        <v>590</v>
      </c>
      <c r="E68" s="132">
        <v>588</v>
      </c>
    </row>
    <row r="69" spans="1:5" x14ac:dyDescent="0.25">
      <c r="A69" s="90" t="s">
        <v>131</v>
      </c>
      <c r="B69" s="86" t="s">
        <v>76</v>
      </c>
      <c r="C69" s="84">
        <v>750</v>
      </c>
      <c r="D69" s="132">
        <v>778</v>
      </c>
      <c r="E69" s="132">
        <v>807</v>
      </c>
    </row>
    <row r="70" spans="1:5" x14ac:dyDescent="0.25">
      <c r="A70" s="88"/>
      <c r="B70" s="86" t="s">
        <v>44</v>
      </c>
      <c r="D70" s="132">
        <v>684</v>
      </c>
      <c r="E70" s="132">
        <v>719</v>
      </c>
    </row>
    <row r="71" spans="1:5" x14ac:dyDescent="0.25">
      <c r="A71" s="90" t="s">
        <v>132</v>
      </c>
      <c r="B71" s="86" t="s">
        <v>76</v>
      </c>
      <c r="D71" s="132"/>
      <c r="E71" s="132">
        <v>641</v>
      </c>
    </row>
    <row r="72" spans="1:5" x14ac:dyDescent="0.25">
      <c r="A72" s="88"/>
      <c r="B72" s="86" t="s">
        <v>44</v>
      </c>
      <c r="D72" s="132">
        <v>590</v>
      </c>
      <c r="E72" s="132">
        <v>588</v>
      </c>
    </row>
    <row r="73" spans="1:5" x14ac:dyDescent="0.25">
      <c r="A73" s="90" t="s">
        <v>133</v>
      </c>
      <c r="B73" s="86" t="s">
        <v>76</v>
      </c>
      <c r="C73" s="84">
        <v>750</v>
      </c>
      <c r="D73" s="132"/>
      <c r="E73" s="132">
        <v>807</v>
      </c>
    </row>
    <row r="74" spans="1:5" x14ac:dyDescent="0.25">
      <c r="A74" s="88"/>
      <c r="B74" s="86" t="s">
        <v>44</v>
      </c>
      <c r="D74" s="132"/>
      <c r="E74" s="132">
        <v>719</v>
      </c>
    </row>
    <row r="75" spans="1:5" x14ac:dyDescent="0.25">
      <c r="A75" s="90" t="s">
        <v>151</v>
      </c>
      <c r="B75" s="86" t="s">
        <v>76</v>
      </c>
      <c r="D75" s="132"/>
      <c r="E75" s="132">
        <v>641</v>
      </c>
    </row>
    <row r="76" spans="1:5" x14ac:dyDescent="0.25">
      <c r="A76" s="90"/>
      <c r="B76" s="86" t="s">
        <v>44</v>
      </c>
      <c r="D76" s="132"/>
      <c r="E76" s="132">
        <v>588</v>
      </c>
    </row>
    <row r="77" spans="1:5" x14ac:dyDescent="0.25">
      <c r="A77" s="90" t="s">
        <v>134</v>
      </c>
      <c r="B77" s="86" t="s">
        <v>76</v>
      </c>
      <c r="C77" s="84">
        <v>750</v>
      </c>
      <c r="D77" s="132"/>
      <c r="E77" s="132"/>
    </row>
    <row r="78" spans="1:5" x14ac:dyDescent="0.25">
      <c r="A78" s="88"/>
      <c r="B78" s="86" t="s">
        <v>44</v>
      </c>
      <c r="D78" s="132"/>
      <c r="E78" s="132">
        <v>620</v>
      </c>
    </row>
    <row r="79" spans="1:5" x14ac:dyDescent="0.25">
      <c r="A79" s="90" t="s">
        <v>135</v>
      </c>
      <c r="B79" s="86" t="s">
        <v>76</v>
      </c>
      <c r="D79" s="132">
        <v>764</v>
      </c>
      <c r="E79" s="132">
        <v>780</v>
      </c>
    </row>
    <row r="80" spans="1:5" x14ac:dyDescent="0.25">
      <c r="A80" s="88"/>
      <c r="B80" s="86" t="s">
        <v>44</v>
      </c>
      <c r="D80" s="132">
        <v>694</v>
      </c>
      <c r="E80" s="132">
        <v>744</v>
      </c>
    </row>
    <row r="81" spans="1:5" x14ac:dyDescent="0.25">
      <c r="A81" s="90" t="s">
        <v>136</v>
      </c>
      <c r="B81" s="86" t="s">
        <v>76</v>
      </c>
      <c r="D81" s="132">
        <v>797</v>
      </c>
      <c r="E81" s="132">
        <v>817</v>
      </c>
    </row>
    <row r="82" spans="1:5" x14ac:dyDescent="0.25">
      <c r="A82" s="88"/>
      <c r="B82" s="86" t="s">
        <v>44</v>
      </c>
      <c r="C82" s="84">
        <v>799</v>
      </c>
      <c r="D82" s="132">
        <v>762</v>
      </c>
      <c r="E82" s="132">
        <v>770</v>
      </c>
    </row>
    <row r="83" spans="1:5" x14ac:dyDescent="0.25">
      <c r="A83" s="90" t="s">
        <v>137</v>
      </c>
      <c r="B83" s="86" t="s">
        <v>76</v>
      </c>
      <c r="D83" s="132"/>
      <c r="E83" s="132"/>
    </row>
    <row r="84" spans="1:5" x14ac:dyDescent="0.25">
      <c r="A84" s="88"/>
      <c r="B84" s="86" t="s">
        <v>44</v>
      </c>
      <c r="D84" s="132">
        <v>670</v>
      </c>
      <c r="E84" s="132"/>
    </row>
    <row r="85" spans="1:5" x14ac:dyDescent="0.25">
      <c r="A85" s="90" t="s">
        <v>138</v>
      </c>
      <c r="B85" s="86" t="s">
        <v>76</v>
      </c>
      <c r="D85" s="132"/>
      <c r="E85" s="132"/>
    </row>
    <row r="86" spans="1:5" x14ac:dyDescent="0.25">
      <c r="A86" s="88"/>
      <c r="B86" s="86" t="s">
        <v>44</v>
      </c>
      <c r="C86" s="93">
        <v>494</v>
      </c>
      <c r="D86" s="132"/>
      <c r="E86" s="132"/>
    </row>
    <row r="87" spans="1:5" x14ac:dyDescent="0.25">
      <c r="A87" s="90" t="s">
        <v>152</v>
      </c>
      <c r="B87" s="86" t="s">
        <v>76</v>
      </c>
      <c r="D87" s="132">
        <v>670</v>
      </c>
      <c r="E87" s="132"/>
    </row>
    <row r="88" spans="1:5" x14ac:dyDescent="0.25">
      <c r="A88" s="90"/>
      <c r="B88" s="86" t="s">
        <v>44</v>
      </c>
      <c r="D88" s="132"/>
      <c r="E88" s="132"/>
    </row>
    <row r="89" spans="1:5" x14ac:dyDescent="0.25">
      <c r="A89" s="90" t="s">
        <v>140</v>
      </c>
      <c r="B89" s="86" t="s">
        <v>76</v>
      </c>
      <c r="D89" s="132"/>
      <c r="E89" s="132"/>
    </row>
    <row r="90" spans="1:5" x14ac:dyDescent="0.25">
      <c r="A90" s="90"/>
      <c r="B90" s="86" t="s">
        <v>44</v>
      </c>
      <c r="D90" s="132"/>
      <c r="E90" s="134">
        <v>481</v>
      </c>
    </row>
    <row r="91" spans="1:5" x14ac:dyDescent="0.25">
      <c r="D91" s="132"/>
      <c r="E91" s="132"/>
    </row>
    <row r="92" spans="1:5" x14ac:dyDescent="0.25">
      <c r="D92" s="132"/>
      <c r="E92" s="13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4DEF-2D54-4A19-BA6E-661F27B2B426}">
  <dimension ref="A1:E90"/>
  <sheetViews>
    <sheetView topLeftCell="A10" workbookViewId="0">
      <selection activeCell="Z52" sqref="Z52"/>
    </sheetView>
  </sheetViews>
  <sheetFormatPr defaultRowHeight="15" x14ac:dyDescent="0.25"/>
  <cols>
    <col min="1" max="2" width="11" style="84" customWidth="1"/>
    <col min="3" max="4" width="25" style="84" customWidth="1"/>
    <col min="5" max="5" width="28.7109375" style="84" bestFit="1" customWidth="1"/>
    <col min="6" max="13" width="25" style="84" customWidth="1"/>
    <col min="14" max="16384" width="9.140625" style="84"/>
  </cols>
  <sheetData>
    <row r="1" spans="1:5" x14ac:dyDescent="0.25">
      <c r="C1" s="84" t="s">
        <v>75</v>
      </c>
    </row>
    <row r="2" spans="1:5" x14ac:dyDescent="0.25">
      <c r="C2" s="84" t="s">
        <v>103</v>
      </c>
      <c r="D2" s="84" t="s">
        <v>104</v>
      </c>
      <c r="E2" s="84" t="s">
        <v>105</v>
      </c>
    </row>
    <row r="3" spans="1:5" x14ac:dyDescent="0.25">
      <c r="A3" s="85" t="s">
        <v>25</v>
      </c>
      <c r="B3" s="86" t="s">
        <v>76</v>
      </c>
      <c r="C3" s="84">
        <v>781</v>
      </c>
    </row>
    <row r="4" spans="1:5" x14ac:dyDescent="0.25">
      <c r="A4" s="85"/>
      <c r="B4" s="86" t="s">
        <v>44</v>
      </c>
      <c r="C4" s="84">
        <v>664</v>
      </c>
      <c r="D4" s="84">
        <v>547</v>
      </c>
    </row>
    <row r="5" spans="1:5" x14ac:dyDescent="0.25">
      <c r="A5" s="85" t="s">
        <v>13</v>
      </c>
      <c r="B5" s="86" t="s">
        <v>76</v>
      </c>
    </row>
    <row r="6" spans="1:5" x14ac:dyDescent="0.25">
      <c r="A6" s="85"/>
      <c r="B6" s="86" t="s">
        <v>44</v>
      </c>
      <c r="D6" s="84">
        <v>598</v>
      </c>
    </row>
    <row r="7" spans="1:5" x14ac:dyDescent="0.25">
      <c r="A7" s="85" t="s">
        <v>24</v>
      </c>
      <c r="B7" s="86" t="s">
        <v>76</v>
      </c>
    </row>
    <row r="8" spans="1:5" x14ac:dyDescent="0.25">
      <c r="A8" s="85"/>
      <c r="B8" s="86" t="s">
        <v>44</v>
      </c>
    </row>
    <row r="9" spans="1:5" x14ac:dyDescent="0.25">
      <c r="A9" s="85" t="s">
        <v>27</v>
      </c>
      <c r="B9" s="86" t="s">
        <v>76</v>
      </c>
    </row>
    <row r="10" spans="1:5" x14ac:dyDescent="0.25">
      <c r="A10" s="85"/>
      <c r="B10" s="86" t="s">
        <v>44</v>
      </c>
    </row>
    <row r="11" spans="1:5" x14ac:dyDescent="0.25">
      <c r="A11" s="85" t="s">
        <v>26</v>
      </c>
      <c r="B11" s="86" t="s">
        <v>76</v>
      </c>
    </row>
    <row r="12" spans="1:5" x14ac:dyDescent="0.25">
      <c r="A12" s="85"/>
      <c r="B12" s="86" t="s">
        <v>44</v>
      </c>
    </row>
    <row r="13" spans="1:5" x14ac:dyDescent="0.25">
      <c r="A13" s="85" t="s">
        <v>32</v>
      </c>
      <c r="B13" s="86" t="s">
        <v>76</v>
      </c>
    </row>
    <row r="14" spans="1:5" x14ac:dyDescent="0.25">
      <c r="A14" s="85"/>
      <c r="B14" s="86" t="s">
        <v>44</v>
      </c>
    </row>
    <row r="15" spans="1:5" x14ac:dyDescent="0.25">
      <c r="A15" s="85" t="s">
        <v>4</v>
      </c>
      <c r="B15" s="86" t="s">
        <v>76</v>
      </c>
    </row>
    <row r="16" spans="1:5" x14ac:dyDescent="0.25">
      <c r="A16" s="85"/>
      <c r="B16" s="86" t="s">
        <v>44</v>
      </c>
      <c r="C16" s="84">
        <v>830</v>
      </c>
      <c r="E16" s="84">
        <v>756</v>
      </c>
    </row>
    <row r="17" spans="1:4" x14ac:dyDescent="0.25">
      <c r="A17" s="87" t="s">
        <v>52</v>
      </c>
      <c r="B17" s="86" t="s">
        <v>76</v>
      </c>
    </row>
    <row r="18" spans="1:4" x14ac:dyDescent="0.25">
      <c r="A18" s="87"/>
      <c r="B18" s="86" t="s">
        <v>44</v>
      </c>
    </row>
    <row r="19" spans="1:4" x14ac:dyDescent="0.25">
      <c r="A19" s="87" t="s">
        <v>50</v>
      </c>
      <c r="B19" s="86" t="s">
        <v>76</v>
      </c>
      <c r="C19" s="84">
        <v>556</v>
      </c>
    </row>
    <row r="20" spans="1:4" x14ac:dyDescent="0.25">
      <c r="A20" s="87"/>
      <c r="B20" s="86" t="s">
        <v>44</v>
      </c>
    </row>
    <row r="21" spans="1:4" x14ac:dyDescent="0.25">
      <c r="A21" s="87" t="s">
        <v>51</v>
      </c>
      <c r="B21" s="86" t="s">
        <v>76</v>
      </c>
    </row>
    <row r="22" spans="1:4" x14ac:dyDescent="0.25">
      <c r="A22" s="87"/>
      <c r="B22" s="86" t="s">
        <v>44</v>
      </c>
      <c r="C22" s="84">
        <v>466</v>
      </c>
    </row>
    <row r="23" spans="1:4" x14ac:dyDescent="0.25">
      <c r="A23" s="85" t="s">
        <v>28</v>
      </c>
      <c r="B23" s="86" t="s">
        <v>76</v>
      </c>
    </row>
    <row r="24" spans="1:4" x14ac:dyDescent="0.25">
      <c r="A24" s="85"/>
      <c r="B24" s="86" t="s">
        <v>44</v>
      </c>
    </row>
    <row r="25" spans="1:4" x14ac:dyDescent="0.25">
      <c r="A25" s="85" t="s">
        <v>29</v>
      </c>
      <c r="B25" s="86" t="s">
        <v>76</v>
      </c>
    </row>
    <row r="26" spans="1:4" x14ac:dyDescent="0.25">
      <c r="A26" s="85"/>
      <c r="B26" s="86" t="s">
        <v>44</v>
      </c>
    </row>
    <row r="27" spans="1:4" x14ac:dyDescent="0.25">
      <c r="A27" s="87" t="s">
        <v>69</v>
      </c>
      <c r="B27" s="86" t="s">
        <v>76</v>
      </c>
    </row>
    <row r="28" spans="1:4" x14ac:dyDescent="0.25">
      <c r="A28" s="87"/>
      <c r="B28" s="86" t="s">
        <v>44</v>
      </c>
    </row>
    <row r="29" spans="1:4" x14ac:dyDescent="0.25">
      <c r="A29" s="87" t="s">
        <v>68</v>
      </c>
      <c r="B29" s="86" t="s">
        <v>76</v>
      </c>
    </row>
    <row r="30" spans="1:4" x14ac:dyDescent="0.25">
      <c r="A30" s="87"/>
      <c r="B30" s="86" t="s">
        <v>44</v>
      </c>
    </row>
    <row r="31" spans="1:4" x14ac:dyDescent="0.25">
      <c r="A31" s="85" t="s">
        <v>30</v>
      </c>
      <c r="B31" s="86" t="s">
        <v>76</v>
      </c>
      <c r="D31" s="84">
        <v>796</v>
      </c>
    </row>
    <row r="32" spans="1:4" x14ac:dyDescent="0.25">
      <c r="A32" s="85"/>
      <c r="B32" s="86" t="s">
        <v>44</v>
      </c>
    </row>
    <row r="33" spans="1:5" x14ac:dyDescent="0.25">
      <c r="A33" s="85" t="s">
        <v>15</v>
      </c>
      <c r="B33" s="86" t="s">
        <v>76</v>
      </c>
      <c r="D33" s="84">
        <v>803</v>
      </c>
      <c r="E33" s="84">
        <v>807</v>
      </c>
    </row>
    <row r="34" spans="1:5" x14ac:dyDescent="0.25">
      <c r="A34" s="85"/>
      <c r="B34" s="86" t="s">
        <v>44</v>
      </c>
      <c r="C34" s="93">
        <v>411</v>
      </c>
      <c r="D34" s="84">
        <v>755</v>
      </c>
      <c r="E34" s="84">
        <v>758</v>
      </c>
    </row>
    <row r="35" spans="1:5" x14ac:dyDescent="0.25">
      <c r="A35" s="85" t="s">
        <v>31</v>
      </c>
      <c r="B35" s="86" t="s">
        <v>76</v>
      </c>
      <c r="C35" s="84">
        <v>734</v>
      </c>
      <c r="E35" s="84">
        <v>757</v>
      </c>
    </row>
    <row r="36" spans="1:5" x14ac:dyDescent="0.25">
      <c r="A36" s="85"/>
      <c r="B36" s="86" t="s">
        <v>44</v>
      </c>
      <c r="C36" s="84">
        <v>703</v>
      </c>
      <c r="E36" s="84">
        <v>722</v>
      </c>
    </row>
    <row r="37" spans="1:5" x14ac:dyDescent="0.25">
      <c r="A37" s="85" t="s">
        <v>6</v>
      </c>
      <c r="B37" s="86" t="s">
        <v>76</v>
      </c>
    </row>
    <row r="38" spans="1:5" x14ac:dyDescent="0.25">
      <c r="A38" s="85"/>
      <c r="B38" s="86" t="s">
        <v>44</v>
      </c>
      <c r="C38" s="84">
        <v>717</v>
      </c>
    </row>
    <row r="39" spans="1:5" x14ac:dyDescent="0.25">
      <c r="A39" s="88" t="s">
        <v>12</v>
      </c>
      <c r="B39" s="86" t="s">
        <v>76</v>
      </c>
    </row>
    <row r="40" spans="1:5" x14ac:dyDescent="0.25">
      <c r="A40" s="88"/>
      <c r="B40" s="86" t="s">
        <v>44</v>
      </c>
      <c r="C40" s="84">
        <v>580</v>
      </c>
    </row>
    <row r="41" spans="1:5" x14ac:dyDescent="0.25">
      <c r="A41" s="88" t="s">
        <v>8</v>
      </c>
      <c r="B41" s="86" t="s">
        <v>76</v>
      </c>
      <c r="D41" s="84">
        <v>776</v>
      </c>
    </row>
    <row r="42" spans="1:5" x14ac:dyDescent="0.25">
      <c r="A42" s="88"/>
      <c r="B42" s="86" t="s">
        <v>44</v>
      </c>
      <c r="C42" s="84">
        <v>619</v>
      </c>
      <c r="D42" s="84">
        <v>699</v>
      </c>
      <c r="E42" s="84">
        <v>691</v>
      </c>
    </row>
    <row r="43" spans="1:5" x14ac:dyDescent="0.25">
      <c r="A43" s="88" t="s">
        <v>16</v>
      </c>
      <c r="B43" s="86" t="s">
        <v>76</v>
      </c>
    </row>
    <row r="44" spans="1:5" x14ac:dyDescent="0.25">
      <c r="A44" s="88"/>
      <c r="B44" s="86" t="s">
        <v>44</v>
      </c>
    </row>
    <row r="45" spans="1:5" x14ac:dyDescent="0.25">
      <c r="A45" s="88" t="s">
        <v>9</v>
      </c>
      <c r="B45" s="86" t="s">
        <v>76</v>
      </c>
    </row>
    <row r="46" spans="1:5" x14ac:dyDescent="0.25">
      <c r="A46" s="88"/>
      <c r="B46" s="86" t="s">
        <v>44</v>
      </c>
    </row>
    <row r="47" spans="1:5" x14ac:dyDescent="0.25">
      <c r="A47" s="88" t="s">
        <v>49</v>
      </c>
      <c r="B47" s="86" t="s">
        <v>76</v>
      </c>
    </row>
    <row r="48" spans="1:5" x14ac:dyDescent="0.25">
      <c r="A48" s="88"/>
      <c r="B48" s="86" t="s">
        <v>44</v>
      </c>
      <c r="C48" s="84">
        <v>564</v>
      </c>
    </row>
    <row r="49" spans="1:5" x14ac:dyDescent="0.25">
      <c r="A49" s="88" t="s">
        <v>33</v>
      </c>
      <c r="B49" s="86" t="s">
        <v>76</v>
      </c>
    </row>
    <row r="50" spans="1:5" x14ac:dyDescent="0.25">
      <c r="A50" s="88"/>
      <c r="B50" s="86" t="s">
        <v>44</v>
      </c>
    </row>
    <row r="51" spans="1:5" x14ac:dyDescent="0.25">
      <c r="A51" s="89" t="s">
        <v>3</v>
      </c>
      <c r="B51" s="86" t="s">
        <v>76</v>
      </c>
      <c r="C51" s="84">
        <v>869</v>
      </c>
      <c r="D51" s="84">
        <v>892</v>
      </c>
      <c r="E51" s="84">
        <v>879</v>
      </c>
    </row>
    <row r="52" spans="1:5" x14ac:dyDescent="0.25">
      <c r="A52" s="89"/>
      <c r="B52" s="86" t="s">
        <v>44</v>
      </c>
      <c r="C52" s="84">
        <v>862</v>
      </c>
      <c r="D52" s="84">
        <v>879</v>
      </c>
      <c r="E52" s="84">
        <v>858</v>
      </c>
    </row>
    <row r="53" spans="1:5" x14ac:dyDescent="0.25">
      <c r="A53" s="88" t="s">
        <v>34</v>
      </c>
      <c r="B53" s="86" t="s">
        <v>76</v>
      </c>
    </row>
    <row r="54" spans="1:5" x14ac:dyDescent="0.25">
      <c r="A54" s="88"/>
      <c r="B54" s="86" t="s">
        <v>44</v>
      </c>
      <c r="C54" s="84">
        <v>846</v>
      </c>
    </row>
    <row r="55" spans="1:5" x14ac:dyDescent="0.25">
      <c r="A55" s="88" t="s">
        <v>35</v>
      </c>
      <c r="B55" s="86" t="s">
        <v>76</v>
      </c>
      <c r="C55" s="84">
        <v>854</v>
      </c>
      <c r="E55" s="84">
        <v>846</v>
      </c>
    </row>
    <row r="56" spans="1:5" x14ac:dyDescent="0.25">
      <c r="A56" s="88"/>
      <c r="B56" s="86" t="s">
        <v>44</v>
      </c>
      <c r="C56" s="84">
        <v>854</v>
      </c>
      <c r="E56" s="84">
        <v>824</v>
      </c>
    </row>
    <row r="57" spans="1:5" x14ac:dyDescent="0.25">
      <c r="A57" s="88" t="s">
        <v>36</v>
      </c>
      <c r="B57" s="86" t="s">
        <v>76</v>
      </c>
    </row>
    <row r="58" spans="1:5" x14ac:dyDescent="0.25">
      <c r="A58" s="88"/>
      <c r="B58" s="86" t="s">
        <v>44</v>
      </c>
    </row>
    <row r="59" spans="1:5" x14ac:dyDescent="0.25">
      <c r="A59" s="88" t="s">
        <v>37</v>
      </c>
      <c r="B59" s="86" t="s">
        <v>76</v>
      </c>
      <c r="C59" s="84">
        <v>854</v>
      </c>
      <c r="D59" s="84">
        <v>845</v>
      </c>
    </row>
    <row r="60" spans="1:5" x14ac:dyDescent="0.25">
      <c r="A60" s="88"/>
      <c r="B60" s="86" t="s">
        <v>44</v>
      </c>
      <c r="C60" s="84">
        <v>828</v>
      </c>
      <c r="D60" s="84">
        <v>828</v>
      </c>
    </row>
    <row r="61" spans="1:5" x14ac:dyDescent="0.25">
      <c r="A61" s="88" t="s">
        <v>47</v>
      </c>
      <c r="B61" s="86" t="s">
        <v>76</v>
      </c>
    </row>
    <row r="62" spans="1:5" x14ac:dyDescent="0.25">
      <c r="A62" s="88"/>
      <c r="B62" s="86" t="s">
        <v>44</v>
      </c>
    </row>
    <row r="63" spans="1:5" x14ac:dyDescent="0.25">
      <c r="A63" s="88" t="s">
        <v>42</v>
      </c>
      <c r="B63" s="86" t="s">
        <v>76</v>
      </c>
      <c r="D63" s="84">
        <v>760</v>
      </c>
    </row>
    <row r="64" spans="1:5" x14ac:dyDescent="0.25">
      <c r="A64" s="88"/>
      <c r="B64" s="86" t="s">
        <v>44</v>
      </c>
      <c r="D64" s="84">
        <v>755</v>
      </c>
    </row>
    <row r="65" spans="1:5" x14ac:dyDescent="0.25">
      <c r="A65" s="88" t="s">
        <v>43</v>
      </c>
      <c r="B65" s="86" t="s">
        <v>76</v>
      </c>
    </row>
    <row r="66" spans="1:5" x14ac:dyDescent="0.25">
      <c r="A66" s="88"/>
      <c r="B66" s="86" t="s">
        <v>44</v>
      </c>
      <c r="D66" s="84">
        <v>724</v>
      </c>
    </row>
    <row r="67" spans="1:5" x14ac:dyDescent="0.25">
      <c r="A67" s="88" t="s">
        <v>14</v>
      </c>
      <c r="B67" s="86" t="s">
        <v>76</v>
      </c>
    </row>
    <row r="68" spans="1:5" x14ac:dyDescent="0.25">
      <c r="A68" s="88"/>
      <c r="B68" s="86" t="s">
        <v>44</v>
      </c>
      <c r="E68" s="84">
        <v>637</v>
      </c>
    </row>
    <row r="69" spans="1:5" x14ac:dyDescent="0.25">
      <c r="A69" s="88" t="s">
        <v>11</v>
      </c>
      <c r="B69" s="86" t="s">
        <v>76</v>
      </c>
      <c r="E69" s="84">
        <v>747</v>
      </c>
    </row>
    <row r="70" spans="1:5" x14ac:dyDescent="0.25">
      <c r="A70" s="88"/>
      <c r="B70" s="86" t="s">
        <v>44</v>
      </c>
      <c r="C70" s="84">
        <v>746</v>
      </c>
      <c r="E70" s="84">
        <v>745</v>
      </c>
    </row>
    <row r="71" spans="1:5" x14ac:dyDescent="0.25">
      <c r="A71" s="88" t="s">
        <v>38</v>
      </c>
      <c r="B71" s="86" t="s">
        <v>76</v>
      </c>
    </row>
    <row r="72" spans="1:5" x14ac:dyDescent="0.25">
      <c r="A72" s="88"/>
      <c r="B72" s="86" t="s">
        <v>44</v>
      </c>
      <c r="E72" s="84">
        <v>637</v>
      </c>
    </row>
    <row r="73" spans="1:5" x14ac:dyDescent="0.25">
      <c r="A73" s="88" t="s">
        <v>10</v>
      </c>
      <c r="B73" s="86" t="s">
        <v>76</v>
      </c>
      <c r="E73" s="84">
        <v>747</v>
      </c>
    </row>
    <row r="74" spans="1:5" x14ac:dyDescent="0.25">
      <c r="A74" s="88"/>
      <c r="B74" s="86" t="s">
        <v>44</v>
      </c>
      <c r="C74" s="84">
        <v>746</v>
      </c>
      <c r="E74" s="84">
        <v>745</v>
      </c>
    </row>
    <row r="75" spans="1:5" x14ac:dyDescent="0.25">
      <c r="A75" s="90" t="s">
        <v>65</v>
      </c>
      <c r="B75" s="86" t="s">
        <v>76</v>
      </c>
      <c r="E75" s="84">
        <v>637</v>
      </c>
    </row>
    <row r="76" spans="1:5" x14ac:dyDescent="0.25">
      <c r="A76" s="90"/>
      <c r="B76" s="86" t="s">
        <v>44</v>
      </c>
      <c r="E76" s="84">
        <v>598</v>
      </c>
    </row>
    <row r="77" spans="1:5" x14ac:dyDescent="0.25">
      <c r="A77" s="88" t="s">
        <v>48</v>
      </c>
      <c r="B77" s="86" t="s">
        <v>76</v>
      </c>
      <c r="C77" s="84">
        <v>746</v>
      </c>
      <c r="E77" s="84">
        <v>747</v>
      </c>
    </row>
    <row r="78" spans="1:5" x14ac:dyDescent="0.25">
      <c r="A78" s="88"/>
      <c r="B78" s="86" t="s">
        <v>44</v>
      </c>
    </row>
    <row r="79" spans="1:5" x14ac:dyDescent="0.25">
      <c r="A79" s="88" t="s">
        <v>7</v>
      </c>
      <c r="B79" s="86" t="s">
        <v>76</v>
      </c>
      <c r="D79" s="84">
        <v>668</v>
      </c>
      <c r="E79" s="84">
        <v>788</v>
      </c>
    </row>
    <row r="80" spans="1:5" x14ac:dyDescent="0.25">
      <c r="A80" s="88"/>
      <c r="B80" s="86" t="s">
        <v>44</v>
      </c>
      <c r="D80" s="84">
        <v>654</v>
      </c>
      <c r="E80" s="84">
        <v>751</v>
      </c>
    </row>
    <row r="81" spans="1:5" x14ac:dyDescent="0.25">
      <c r="A81" s="88" t="s">
        <v>5</v>
      </c>
      <c r="B81" s="86" t="s">
        <v>76</v>
      </c>
      <c r="D81" s="84">
        <v>797</v>
      </c>
      <c r="E81" s="84">
        <v>816</v>
      </c>
    </row>
    <row r="82" spans="1:5" x14ac:dyDescent="0.25">
      <c r="A82" s="88"/>
      <c r="B82" s="86" t="s">
        <v>44</v>
      </c>
      <c r="C82" s="84">
        <v>786</v>
      </c>
      <c r="D82" s="84">
        <v>781</v>
      </c>
      <c r="E82" s="84">
        <v>793</v>
      </c>
    </row>
    <row r="83" spans="1:5" x14ac:dyDescent="0.25">
      <c r="A83" s="88" t="s">
        <v>39</v>
      </c>
      <c r="B83" s="86" t="s">
        <v>76</v>
      </c>
      <c r="E83" s="84">
        <v>788</v>
      </c>
    </row>
    <row r="84" spans="1:5" x14ac:dyDescent="0.25">
      <c r="A84" s="88"/>
      <c r="B84" s="86" t="s">
        <v>44</v>
      </c>
    </row>
    <row r="85" spans="1:5" x14ac:dyDescent="0.25">
      <c r="A85" s="88" t="s">
        <v>40</v>
      </c>
      <c r="B85" s="86" t="s">
        <v>76</v>
      </c>
      <c r="E85" s="84">
        <v>816</v>
      </c>
    </row>
    <row r="86" spans="1:5" x14ac:dyDescent="0.25">
      <c r="A86" s="88"/>
      <c r="B86" s="86" t="s">
        <v>44</v>
      </c>
      <c r="E86" s="84">
        <v>756</v>
      </c>
    </row>
    <row r="87" spans="1:5" x14ac:dyDescent="0.25">
      <c r="A87" s="90" t="s">
        <v>66</v>
      </c>
      <c r="B87" s="86" t="s">
        <v>76</v>
      </c>
      <c r="E87" s="84">
        <v>788</v>
      </c>
    </row>
    <row r="88" spans="1:5" x14ac:dyDescent="0.25">
      <c r="A88" s="90"/>
      <c r="B88" s="86" t="s">
        <v>44</v>
      </c>
    </row>
    <row r="89" spans="1:5" x14ac:dyDescent="0.25">
      <c r="A89" s="90" t="s">
        <v>67</v>
      </c>
      <c r="B89" s="86" t="s">
        <v>76</v>
      </c>
      <c r="E89" s="84">
        <v>771</v>
      </c>
    </row>
    <row r="90" spans="1:5" x14ac:dyDescent="0.25">
      <c r="A90" s="91"/>
      <c r="B90" s="86" t="s">
        <v>44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AFC1-958C-4AE7-A44D-B545CDD17095}">
  <dimension ref="A1:E90"/>
  <sheetViews>
    <sheetView topLeftCell="A58" workbookViewId="0">
      <selection activeCell="Z52" sqref="Z52"/>
    </sheetView>
  </sheetViews>
  <sheetFormatPr defaultRowHeight="15" x14ac:dyDescent="0.25"/>
  <cols>
    <col min="1" max="2" width="11" style="84" customWidth="1"/>
    <col min="3" max="4" width="25" style="84" customWidth="1"/>
    <col min="5" max="5" width="28.7109375" style="84" bestFit="1" customWidth="1"/>
    <col min="6" max="13" width="25" style="84" customWidth="1"/>
    <col min="14" max="16384" width="9.140625" style="84"/>
  </cols>
  <sheetData>
    <row r="1" spans="1:5" x14ac:dyDescent="0.25">
      <c r="C1" s="84" t="s">
        <v>75</v>
      </c>
    </row>
    <row r="2" spans="1:5" x14ac:dyDescent="0.25">
      <c r="C2" s="84" t="s">
        <v>93</v>
      </c>
      <c r="D2" s="84" t="s">
        <v>94</v>
      </c>
      <c r="E2" s="84" t="s">
        <v>95</v>
      </c>
    </row>
    <row r="3" spans="1:5" x14ac:dyDescent="0.25">
      <c r="A3" s="85" t="s">
        <v>25</v>
      </c>
      <c r="B3" s="86" t="s">
        <v>76</v>
      </c>
      <c r="D3" s="84">
        <v>731</v>
      </c>
    </row>
    <row r="4" spans="1:5" x14ac:dyDescent="0.25">
      <c r="A4" s="85"/>
      <c r="B4" s="86" t="s">
        <v>44</v>
      </c>
    </row>
    <row r="5" spans="1:5" x14ac:dyDescent="0.25">
      <c r="A5" s="85" t="s">
        <v>13</v>
      </c>
      <c r="B5" s="86" t="s">
        <v>76</v>
      </c>
    </row>
    <row r="6" spans="1:5" x14ac:dyDescent="0.25">
      <c r="A6" s="85"/>
      <c r="B6" s="86" t="s">
        <v>44</v>
      </c>
      <c r="D6" s="84">
        <v>608</v>
      </c>
    </row>
    <row r="7" spans="1:5" x14ac:dyDescent="0.25">
      <c r="A7" s="85" t="s">
        <v>24</v>
      </c>
      <c r="B7" s="86" t="s">
        <v>76</v>
      </c>
    </row>
    <row r="8" spans="1:5" x14ac:dyDescent="0.25">
      <c r="A8" s="85"/>
      <c r="B8" s="86" t="s">
        <v>44</v>
      </c>
    </row>
    <row r="9" spans="1:5" x14ac:dyDescent="0.25">
      <c r="A9" s="85" t="s">
        <v>27</v>
      </c>
      <c r="B9" s="86" t="s">
        <v>76</v>
      </c>
    </row>
    <row r="10" spans="1:5" x14ac:dyDescent="0.25">
      <c r="A10" s="85"/>
      <c r="B10" s="86" t="s">
        <v>44</v>
      </c>
    </row>
    <row r="11" spans="1:5" x14ac:dyDescent="0.25">
      <c r="A11" s="85" t="s">
        <v>26</v>
      </c>
      <c r="B11" s="86" t="s">
        <v>76</v>
      </c>
    </row>
    <row r="12" spans="1:5" x14ac:dyDescent="0.25">
      <c r="A12" s="85"/>
      <c r="B12" s="86" t="s">
        <v>44</v>
      </c>
    </row>
    <row r="13" spans="1:5" x14ac:dyDescent="0.25">
      <c r="A13" s="85" t="s">
        <v>32</v>
      </c>
      <c r="B13" s="86" t="s">
        <v>76</v>
      </c>
    </row>
    <row r="14" spans="1:5" x14ac:dyDescent="0.25">
      <c r="A14" s="85"/>
      <c r="B14" s="86" t="s">
        <v>44</v>
      </c>
    </row>
    <row r="15" spans="1:5" x14ac:dyDescent="0.25">
      <c r="A15" s="85" t="s">
        <v>4</v>
      </c>
      <c r="B15" s="86" t="s">
        <v>76</v>
      </c>
    </row>
    <row r="16" spans="1:5" x14ac:dyDescent="0.25">
      <c r="A16" s="85"/>
      <c r="B16" s="86" t="s">
        <v>44</v>
      </c>
    </row>
    <row r="17" spans="1:3" x14ac:dyDescent="0.25">
      <c r="A17" s="87" t="s">
        <v>52</v>
      </c>
      <c r="B17" s="86" t="s">
        <v>76</v>
      </c>
    </row>
    <row r="18" spans="1:3" x14ac:dyDescent="0.25">
      <c r="A18" s="87"/>
      <c r="B18" s="86" t="s">
        <v>44</v>
      </c>
    </row>
    <row r="19" spans="1:3" x14ac:dyDescent="0.25">
      <c r="A19" s="87" t="s">
        <v>50</v>
      </c>
      <c r="B19" s="86" t="s">
        <v>76</v>
      </c>
    </row>
    <row r="20" spans="1:3" x14ac:dyDescent="0.25">
      <c r="A20" s="87"/>
      <c r="B20" s="86" t="s">
        <v>44</v>
      </c>
    </row>
    <row r="21" spans="1:3" x14ac:dyDescent="0.25">
      <c r="A21" s="87" t="s">
        <v>51</v>
      </c>
      <c r="B21" s="86" t="s">
        <v>76</v>
      </c>
    </row>
    <row r="22" spans="1:3" x14ac:dyDescent="0.25">
      <c r="A22" s="87"/>
      <c r="B22" s="86" t="s">
        <v>44</v>
      </c>
    </row>
    <row r="23" spans="1:3" x14ac:dyDescent="0.25">
      <c r="A23" s="85" t="s">
        <v>28</v>
      </c>
      <c r="B23" s="86" t="s">
        <v>76</v>
      </c>
    </row>
    <row r="24" spans="1:3" x14ac:dyDescent="0.25">
      <c r="A24" s="85"/>
      <c r="B24" s="86" t="s">
        <v>44</v>
      </c>
    </row>
    <row r="25" spans="1:3" x14ac:dyDescent="0.25">
      <c r="A25" s="85" t="s">
        <v>29</v>
      </c>
      <c r="B25" s="86" t="s">
        <v>76</v>
      </c>
    </row>
    <row r="26" spans="1:3" x14ac:dyDescent="0.25">
      <c r="A26" s="85"/>
      <c r="B26" s="86" t="s">
        <v>44</v>
      </c>
    </row>
    <row r="27" spans="1:3" x14ac:dyDescent="0.25">
      <c r="A27" s="87" t="s">
        <v>69</v>
      </c>
      <c r="B27" s="86" t="s">
        <v>76</v>
      </c>
    </row>
    <row r="28" spans="1:3" x14ac:dyDescent="0.25">
      <c r="A28" s="87"/>
      <c r="B28" s="86" t="s">
        <v>44</v>
      </c>
    </row>
    <row r="29" spans="1:3" x14ac:dyDescent="0.25">
      <c r="A29" s="87" t="s">
        <v>68</v>
      </c>
      <c r="B29" s="86" t="s">
        <v>76</v>
      </c>
    </row>
    <row r="30" spans="1:3" x14ac:dyDescent="0.25">
      <c r="A30" s="87"/>
      <c r="B30" s="86" t="s">
        <v>44</v>
      </c>
      <c r="C30" s="84">
        <v>490</v>
      </c>
    </row>
    <row r="31" spans="1:3" x14ac:dyDescent="0.25">
      <c r="A31" s="85" t="s">
        <v>30</v>
      </c>
      <c r="B31" s="86" t="s">
        <v>76</v>
      </c>
    </row>
    <row r="32" spans="1:3" x14ac:dyDescent="0.25">
      <c r="A32" s="85"/>
      <c r="B32" s="86" t="s">
        <v>44</v>
      </c>
    </row>
    <row r="33" spans="1:5" x14ac:dyDescent="0.25">
      <c r="A33" s="85" t="s">
        <v>15</v>
      </c>
      <c r="B33" s="86" t="s">
        <v>76</v>
      </c>
      <c r="D33" s="84">
        <v>764</v>
      </c>
      <c r="E33" s="84">
        <v>842</v>
      </c>
    </row>
    <row r="34" spans="1:5" x14ac:dyDescent="0.25">
      <c r="A34" s="85"/>
      <c r="B34" s="86" t="s">
        <v>44</v>
      </c>
      <c r="D34" s="84">
        <v>760</v>
      </c>
      <c r="E34" s="84">
        <v>782</v>
      </c>
    </row>
    <row r="35" spans="1:5" x14ac:dyDescent="0.25">
      <c r="A35" s="85" t="s">
        <v>31</v>
      </c>
      <c r="B35" s="86" t="s">
        <v>76</v>
      </c>
    </row>
    <row r="36" spans="1:5" x14ac:dyDescent="0.25">
      <c r="A36" s="85"/>
      <c r="B36" s="86" t="s">
        <v>44</v>
      </c>
      <c r="E36" s="84">
        <v>813</v>
      </c>
    </row>
    <row r="37" spans="1:5" x14ac:dyDescent="0.25">
      <c r="A37" s="85" t="s">
        <v>6</v>
      </c>
      <c r="B37" s="86" t="s">
        <v>76</v>
      </c>
    </row>
    <row r="38" spans="1:5" x14ac:dyDescent="0.25">
      <c r="A38" s="85"/>
      <c r="B38" s="86" t="s">
        <v>44</v>
      </c>
    </row>
    <row r="39" spans="1:5" x14ac:dyDescent="0.25">
      <c r="A39" s="88" t="s">
        <v>12</v>
      </c>
      <c r="B39" s="86" t="s">
        <v>76</v>
      </c>
    </row>
    <row r="40" spans="1:5" x14ac:dyDescent="0.25">
      <c r="A40" s="88"/>
      <c r="B40" s="86" t="s">
        <v>44</v>
      </c>
    </row>
    <row r="41" spans="1:5" x14ac:dyDescent="0.25">
      <c r="A41" s="88" t="s">
        <v>8</v>
      </c>
      <c r="B41" s="86" t="s">
        <v>76</v>
      </c>
      <c r="D41" s="84">
        <v>816</v>
      </c>
    </row>
    <row r="42" spans="1:5" x14ac:dyDescent="0.25">
      <c r="A42" s="88"/>
      <c r="B42" s="86" t="s">
        <v>44</v>
      </c>
      <c r="D42" s="84">
        <v>692</v>
      </c>
    </row>
    <row r="43" spans="1:5" x14ac:dyDescent="0.25">
      <c r="A43" s="88" t="s">
        <v>16</v>
      </c>
      <c r="B43" s="86" t="s">
        <v>76</v>
      </c>
    </row>
    <row r="44" spans="1:5" x14ac:dyDescent="0.25">
      <c r="A44" s="88"/>
      <c r="B44" s="86" t="s">
        <v>44</v>
      </c>
    </row>
    <row r="45" spans="1:5" x14ac:dyDescent="0.25">
      <c r="A45" s="88" t="s">
        <v>9</v>
      </c>
      <c r="B45" s="86" t="s">
        <v>76</v>
      </c>
    </row>
    <row r="46" spans="1:5" x14ac:dyDescent="0.25">
      <c r="A46" s="88"/>
      <c r="B46" s="86" t="s">
        <v>44</v>
      </c>
    </row>
    <row r="47" spans="1:5" x14ac:dyDescent="0.25">
      <c r="A47" s="88" t="s">
        <v>49</v>
      </c>
      <c r="B47" s="86" t="s">
        <v>76</v>
      </c>
      <c r="C47" s="84">
        <v>679</v>
      </c>
    </row>
    <row r="48" spans="1:5" x14ac:dyDescent="0.25">
      <c r="A48" s="88"/>
      <c r="B48" s="86" t="s">
        <v>44</v>
      </c>
      <c r="C48" s="84">
        <v>633</v>
      </c>
    </row>
    <row r="49" spans="1:5" x14ac:dyDescent="0.25">
      <c r="A49" s="88" t="s">
        <v>33</v>
      </c>
      <c r="B49" s="86" t="s">
        <v>76</v>
      </c>
    </row>
    <row r="50" spans="1:5" x14ac:dyDescent="0.25">
      <c r="A50" s="88"/>
      <c r="B50" s="86" t="s">
        <v>44</v>
      </c>
    </row>
    <row r="51" spans="1:5" x14ac:dyDescent="0.25">
      <c r="A51" s="89" t="s">
        <v>3</v>
      </c>
      <c r="B51" s="86" t="s">
        <v>76</v>
      </c>
      <c r="C51" s="84">
        <v>877</v>
      </c>
      <c r="D51" s="84">
        <v>859</v>
      </c>
      <c r="E51" s="84">
        <v>853</v>
      </c>
    </row>
    <row r="52" spans="1:5" x14ac:dyDescent="0.25">
      <c r="A52" s="89"/>
      <c r="B52" s="86" t="s">
        <v>44</v>
      </c>
      <c r="C52" s="84">
        <v>873</v>
      </c>
      <c r="D52" s="84">
        <v>837</v>
      </c>
      <c r="E52" s="84">
        <v>838</v>
      </c>
    </row>
    <row r="53" spans="1:5" x14ac:dyDescent="0.25">
      <c r="A53" s="88" t="s">
        <v>34</v>
      </c>
      <c r="B53" s="86" t="s">
        <v>76</v>
      </c>
    </row>
    <row r="54" spans="1:5" x14ac:dyDescent="0.25">
      <c r="A54" s="88"/>
      <c r="B54" s="86" t="s">
        <v>44</v>
      </c>
    </row>
    <row r="55" spans="1:5" x14ac:dyDescent="0.25">
      <c r="A55" s="88" t="s">
        <v>35</v>
      </c>
      <c r="B55" s="86" t="s">
        <v>76</v>
      </c>
    </row>
    <row r="56" spans="1:5" x14ac:dyDescent="0.25">
      <c r="A56" s="88"/>
      <c r="B56" s="86" t="s">
        <v>44</v>
      </c>
      <c r="C56" s="84">
        <v>849</v>
      </c>
    </row>
    <row r="57" spans="1:5" x14ac:dyDescent="0.25">
      <c r="A57" s="88" t="s">
        <v>36</v>
      </c>
      <c r="B57" s="86" t="s">
        <v>76</v>
      </c>
    </row>
    <row r="58" spans="1:5" x14ac:dyDescent="0.25">
      <c r="A58" s="88"/>
      <c r="B58" s="86" t="s">
        <v>44</v>
      </c>
    </row>
    <row r="59" spans="1:5" x14ac:dyDescent="0.25">
      <c r="A59" s="88" t="s">
        <v>37</v>
      </c>
      <c r="B59" s="86" t="s">
        <v>76</v>
      </c>
      <c r="C59" s="84">
        <v>877</v>
      </c>
      <c r="D59" s="84">
        <v>859</v>
      </c>
    </row>
    <row r="60" spans="1:5" x14ac:dyDescent="0.25">
      <c r="A60" s="88"/>
      <c r="B60" s="86" t="s">
        <v>44</v>
      </c>
      <c r="C60" s="84">
        <v>782</v>
      </c>
      <c r="D60" s="84">
        <v>825</v>
      </c>
    </row>
    <row r="61" spans="1:5" x14ac:dyDescent="0.25">
      <c r="A61" s="88" t="s">
        <v>47</v>
      </c>
      <c r="B61" s="86" t="s">
        <v>76</v>
      </c>
    </row>
    <row r="62" spans="1:5" x14ac:dyDescent="0.25">
      <c r="A62" s="88"/>
      <c r="B62" s="86" t="s">
        <v>44</v>
      </c>
    </row>
    <row r="63" spans="1:5" x14ac:dyDescent="0.25">
      <c r="A63" s="88" t="s">
        <v>42</v>
      </c>
      <c r="B63" s="86" t="s">
        <v>76</v>
      </c>
      <c r="D63" s="84">
        <v>734</v>
      </c>
    </row>
    <row r="64" spans="1:5" x14ac:dyDescent="0.25">
      <c r="A64" s="88"/>
      <c r="B64" s="86" t="s">
        <v>44</v>
      </c>
      <c r="D64" s="84">
        <v>731</v>
      </c>
    </row>
    <row r="65" spans="1:5" x14ac:dyDescent="0.25">
      <c r="A65" s="88" t="s">
        <v>43</v>
      </c>
      <c r="B65" s="86" t="s">
        <v>76</v>
      </c>
      <c r="E65" s="84">
        <v>811</v>
      </c>
    </row>
    <row r="66" spans="1:5" x14ac:dyDescent="0.25">
      <c r="A66" s="88"/>
      <c r="B66" s="86" t="s">
        <v>44</v>
      </c>
      <c r="E66" s="84">
        <v>793</v>
      </c>
    </row>
    <row r="67" spans="1:5" x14ac:dyDescent="0.25">
      <c r="A67" s="88" t="s">
        <v>14</v>
      </c>
      <c r="B67" s="86" t="s">
        <v>76</v>
      </c>
    </row>
    <row r="68" spans="1:5" x14ac:dyDescent="0.25">
      <c r="A68" s="88"/>
      <c r="B68" s="86" t="s">
        <v>44</v>
      </c>
    </row>
    <row r="69" spans="1:5" x14ac:dyDescent="0.25">
      <c r="A69" s="88" t="s">
        <v>11</v>
      </c>
      <c r="B69" s="86" t="s">
        <v>76</v>
      </c>
      <c r="E69" s="84">
        <v>777</v>
      </c>
    </row>
    <row r="70" spans="1:5" x14ac:dyDescent="0.25">
      <c r="A70" s="88"/>
      <c r="B70" s="86" t="s">
        <v>44</v>
      </c>
      <c r="C70" s="84">
        <v>716</v>
      </c>
      <c r="E70" s="84">
        <v>767</v>
      </c>
    </row>
    <row r="71" spans="1:5" x14ac:dyDescent="0.25">
      <c r="A71" s="88" t="s">
        <v>38</v>
      </c>
      <c r="B71" s="86" t="s">
        <v>76</v>
      </c>
    </row>
    <row r="72" spans="1:5" x14ac:dyDescent="0.25">
      <c r="A72" s="88"/>
      <c r="B72" s="86" t="s">
        <v>44</v>
      </c>
    </row>
    <row r="73" spans="1:5" x14ac:dyDescent="0.25">
      <c r="A73" s="88" t="s">
        <v>10</v>
      </c>
      <c r="B73" s="86" t="s">
        <v>76</v>
      </c>
    </row>
    <row r="74" spans="1:5" x14ac:dyDescent="0.25">
      <c r="A74" s="88"/>
      <c r="B74" s="86" t="s">
        <v>44</v>
      </c>
    </row>
    <row r="75" spans="1:5" x14ac:dyDescent="0.25">
      <c r="A75" s="90" t="s">
        <v>65</v>
      </c>
      <c r="B75" s="86" t="s">
        <v>76</v>
      </c>
    </row>
    <row r="76" spans="1:5" x14ac:dyDescent="0.25">
      <c r="A76" s="90"/>
      <c r="B76" s="86" t="s">
        <v>44</v>
      </c>
    </row>
    <row r="77" spans="1:5" x14ac:dyDescent="0.25">
      <c r="A77" s="88" t="s">
        <v>48</v>
      </c>
      <c r="B77" s="86" t="s">
        <v>76</v>
      </c>
    </row>
    <row r="78" spans="1:5" x14ac:dyDescent="0.25">
      <c r="A78" s="88"/>
      <c r="B78" s="86" t="s">
        <v>44</v>
      </c>
    </row>
    <row r="79" spans="1:5" x14ac:dyDescent="0.25">
      <c r="A79" s="88" t="s">
        <v>7</v>
      </c>
      <c r="B79" s="86" t="s">
        <v>76</v>
      </c>
    </row>
    <row r="80" spans="1:5" x14ac:dyDescent="0.25">
      <c r="A80" s="88"/>
      <c r="B80" s="86" t="s">
        <v>44</v>
      </c>
    </row>
    <row r="81" spans="1:4" x14ac:dyDescent="0.25">
      <c r="A81" s="88" t="s">
        <v>5</v>
      </c>
      <c r="B81" s="86" t="s">
        <v>76</v>
      </c>
      <c r="D81" s="84">
        <v>799</v>
      </c>
    </row>
    <row r="82" spans="1:4" x14ac:dyDescent="0.25">
      <c r="A82" s="88"/>
      <c r="B82" s="86" t="s">
        <v>44</v>
      </c>
      <c r="C82" s="84">
        <v>795</v>
      </c>
      <c r="D82" s="84">
        <v>787</v>
      </c>
    </row>
    <row r="83" spans="1:4" x14ac:dyDescent="0.25">
      <c r="A83" s="88" t="s">
        <v>39</v>
      </c>
      <c r="B83" s="86" t="s">
        <v>76</v>
      </c>
    </row>
    <row r="84" spans="1:4" x14ac:dyDescent="0.25">
      <c r="A84" s="88"/>
      <c r="B84" s="86" t="s">
        <v>44</v>
      </c>
    </row>
    <row r="85" spans="1:4" x14ac:dyDescent="0.25">
      <c r="A85" s="88" t="s">
        <v>40</v>
      </c>
      <c r="B85" s="86" t="s">
        <v>76</v>
      </c>
      <c r="D85" s="84">
        <v>718</v>
      </c>
    </row>
    <row r="86" spans="1:4" x14ac:dyDescent="0.25">
      <c r="A86" s="88"/>
      <c r="B86" s="86" t="s">
        <v>44</v>
      </c>
      <c r="D86" s="84">
        <v>712</v>
      </c>
    </row>
    <row r="87" spans="1:4" x14ac:dyDescent="0.25">
      <c r="A87" s="90" t="s">
        <v>66</v>
      </c>
      <c r="B87" s="86" t="s">
        <v>76</v>
      </c>
    </row>
    <row r="88" spans="1:4" x14ac:dyDescent="0.25">
      <c r="A88" s="90"/>
      <c r="B88" s="86" t="s">
        <v>44</v>
      </c>
      <c r="D88" s="84">
        <v>691</v>
      </c>
    </row>
    <row r="89" spans="1:4" x14ac:dyDescent="0.25">
      <c r="A89" s="90" t="s">
        <v>67</v>
      </c>
      <c r="B89" s="86" t="s">
        <v>76</v>
      </c>
    </row>
    <row r="90" spans="1:4" x14ac:dyDescent="0.25">
      <c r="A90" s="91"/>
      <c r="B90" s="86" t="s">
        <v>44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475F-C841-44B5-A39F-2761AF31240F}">
  <dimension ref="A1:E90"/>
  <sheetViews>
    <sheetView topLeftCell="A40" workbookViewId="0">
      <selection activeCell="Z52" sqref="Z52"/>
    </sheetView>
  </sheetViews>
  <sheetFormatPr defaultRowHeight="15" x14ac:dyDescent="0.25"/>
  <cols>
    <col min="1" max="2" width="11" style="84" customWidth="1"/>
    <col min="3" max="4" width="25" style="84" customWidth="1"/>
    <col min="5" max="5" width="28.7109375" style="84" bestFit="1" customWidth="1"/>
    <col min="6" max="13" width="25" style="84" customWidth="1"/>
    <col min="14" max="16384" width="9.140625" style="84"/>
  </cols>
  <sheetData>
    <row r="1" spans="1:5" x14ac:dyDescent="0.25">
      <c r="C1" s="84" t="s">
        <v>75</v>
      </c>
    </row>
    <row r="2" spans="1:5" x14ac:dyDescent="0.25">
      <c r="C2" s="93" t="s">
        <v>102</v>
      </c>
      <c r="D2" s="84" t="s">
        <v>91</v>
      </c>
      <c r="E2" s="84" t="s">
        <v>92</v>
      </c>
    </row>
    <row r="3" spans="1:5" x14ac:dyDescent="0.25">
      <c r="A3" s="85" t="s">
        <v>25</v>
      </c>
      <c r="B3" s="86" t="s">
        <v>76</v>
      </c>
    </row>
    <row r="4" spans="1:5" x14ac:dyDescent="0.25">
      <c r="A4" s="85"/>
      <c r="B4" s="86" t="s">
        <v>44</v>
      </c>
      <c r="D4" s="84">
        <v>643</v>
      </c>
    </row>
    <row r="5" spans="1:5" x14ac:dyDescent="0.25">
      <c r="A5" s="85" t="s">
        <v>13</v>
      </c>
      <c r="B5" s="86" t="s">
        <v>76</v>
      </c>
    </row>
    <row r="6" spans="1:5" x14ac:dyDescent="0.25">
      <c r="A6" s="85"/>
      <c r="B6" s="86" t="s">
        <v>44</v>
      </c>
    </row>
    <row r="7" spans="1:5" x14ac:dyDescent="0.25">
      <c r="A7" s="85" t="s">
        <v>24</v>
      </c>
      <c r="B7" s="86" t="s">
        <v>76</v>
      </c>
      <c r="D7" s="84">
        <v>819</v>
      </c>
    </row>
    <row r="8" spans="1:5" x14ac:dyDescent="0.25">
      <c r="A8" s="85"/>
      <c r="B8" s="86" t="s">
        <v>44</v>
      </c>
    </row>
    <row r="9" spans="1:5" x14ac:dyDescent="0.25">
      <c r="A9" s="85" t="s">
        <v>27</v>
      </c>
      <c r="B9" s="86" t="s">
        <v>76</v>
      </c>
    </row>
    <row r="10" spans="1:5" x14ac:dyDescent="0.25">
      <c r="A10" s="85"/>
      <c r="B10" s="86" t="s">
        <v>44</v>
      </c>
    </row>
    <row r="11" spans="1:5" x14ac:dyDescent="0.25">
      <c r="A11" s="85" t="s">
        <v>26</v>
      </c>
      <c r="B11" s="86" t="s">
        <v>76</v>
      </c>
    </row>
    <row r="12" spans="1:5" x14ac:dyDescent="0.25">
      <c r="A12" s="85"/>
      <c r="B12" s="86" t="s">
        <v>44</v>
      </c>
    </row>
    <row r="13" spans="1:5" x14ac:dyDescent="0.25">
      <c r="A13" s="85" t="s">
        <v>32</v>
      </c>
      <c r="B13" s="86" t="s">
        <v>76</v>
      </c>
    </row>
    <row r="14" spans="1:5" x14ac:dyDescent="0.25">
      <c r="A14" s="85"/>
      <c r="B14" s="86" t="s">
        <v>44</v>
      </c>
    </row>
    <row r="15" spans="1:5" x14ac:dyDescent="0.25">
      <c r="A15" s="85" t="s">
        <v>4</v>
      </c>
      <c r="B15" s="86" t="s">
        <v>76</v>
      </c>
    </row>
    <row r="16" spans="1:5" x14ac:dyDescent="0.25">
      <c r="A16" s="85"/>
      <c r="B16" s="86" t="s">
        <v>44</v>
      </c>
    </row>
    <row r="17" spans="1:5" x14ac:dyDescent="0.25">
      <c r="A17" s="87" t="s">
        <v>52</v>
      </c>
      <c r="B17" s="86" t="s">
        <v>76</v>
      </c>
    </row>
    <row r="18" spans="1:5" x14ac:dyDescent="0.25">
      <c r="A18" s="87"/>
      <c r="B18" s="86" t="s">
        <v>44</v>
      </c>
    </row>
    <row r="19" spans="1:5" x14ac:dyDescent="0.25">
      <c r="A19" s="87" t="s">
        <v>50</v>
      </c>
      <c r="B19" s="86" t="s">
        <v>76</v>
      </c>
    </row>
    <row r="20" spans="1:5" x14ac:dyDescent="0.25">
      <c r="A20" s="87"/>
      <c r="B20" s="86" t="s">
        <v>44</v>
      </c>
    </row>
    <row r="21" spans="1:5" x14ac:dyDescent="0.25">
      <c r="A21" s="87" t="s">
        <v>51</v>
      </c>
      <c r="B21" s="86" t="s">
        <v>76</v>
      </c>
    </row>
    <row r="22" spans="1:5" x14ac:dyDescent="0.25">
      <c r="A22" s="87"/>
      <c r="B22" s="86" t="s">
        <v>44</v>
      </c>
    </row>
    <row r="23" spans="1:5" x14ac:dyDescent="0.25">
      <c r="A23" s="85" t="s">
        <v>28</v>
      </c>
      <c r="B23" s="86" t="s">
        <v>76</v>
      </c>
    </row>
    <row r="24" spans="1:5" x14ac:dyDescent="0.25">
      <c r="A24" s="85"/>
      <c r="B24" s="86" t="s">
        <v>44</v>
      </c>
    </row>
    <row r="25" spans="1:5" x14ac:dyDescent="0.25">
      <c r="A25" s="85" t="s">
        <v>29</v>
      </c>
      <c r="B25" s="86" t="s">
        <v>76</v>
      </c>
    </row>
    <row r="26" spans="1:5" x14ac:dyDescent="0.25">
      <c r="A26" s="85"/>
      <c r="B26" s="86" t="s">
        <v>44</v>
      </c>
    </row>
    <row r="27" spans="1:5" x14ac:dyDescent="0.25">
      <c r="A27" s="87" t="s">
        <v>69</v>
      </c>
      <c r="B27" s="86" t="s">
        <v>76</v>
      </c>
    </row>
    <row r="28" spans="1:5" x14ac:dyDescent="0.25">
      <c r="A28" s="87"/>
      <c r="B28" s="86" t="s">
        <v>44</v>
      </c>
    </row>
    <row r="29" spans="1:5" x14ac:dyDescent="0.25">
      <c r="A29" s="87" t="s">
        <v>68</v>
      </c>
      <c r="B29" s="86" t="s">
        <v>76</v>
      </c>
    </row>
    <row r="30" spans="1:5" x14ac:dyDescent="0.25">
      <c r="A30" s="87"/>
      <c r="B30" s="86" t="s">
        <v>44</v>
      </c>
    </row>
    <row r="31" spans="1:5" x14ac:dyDescent="0.25">
      <c r="A31" s="85" t="s">
        <v>30</v>
      </c>
      <c r="B31" s="86" t="s">
        <v>76</v>
      </c>
    </row>
    <row r="32" spans="1:5" x14ac:dyDescent="0.25">
      <c r="A32" s="85"/>
      <c r="B32" s="86" t="s">
        <v>44</v>
      </c>
      <c r="D32" s="84">
        <v>595</v>
      </c>
      <c r="E32" s="84">
        <v>496</v>
      </c>
    </row>
    <row r="33" spans="1:5" x14ac:dyDescent="0.25">
      <c r="A33" s="85" t="s">
        <v>15</v>
      </c>
      <c r="B33" s="86" t="s">
        <v>76</v>
      </c>
      <c r="D33" s="84">
        <v>681</v>
      </c>
      <c r="E33" s="84">
        <v>830</v>
      </c>
    </row>
    <row r="34" spans="1:5" x14ac:dyDescent="0.25">
      <c r="A34" s="85"/>
      <c r="B34" s="86" t="s">
        <v>44</v>
      </c>
      <c r="D34" s="84">
        <v>593</v>
      </c>
      <c r="E34" s="84">
        <v>782</v>
      </c>
    </row>
    <row r="35" spans="1:5" x14ac:dyDescent="0.25">
      <c r="A35" s="85" t="s">
        <v>31</v>
      </c>
      <c r="B35" s="86" t="s">
        <v>76</v>
      </c>
      <c r="E35" s="84">
        <v>772</v>
      </c>
    </row>
    <row r="36" spans="1:5" x14ac:dyDescent="0.25">
      <c r="A36" s="85"/>
      <c r="B36" s="86" t="s">
        <v>44</v>
      </c>
      <c r="D36" s="84">
        <v>658</v>
      </c>
      <c r="E36" s="84">
        <v>715</v>
      </c>
    </row>
    <row r="37" spans="1:5" x14ac:dyDescent="0.25">
      <c r="A37" s="85" t="s">
        <v>6</v>
      </c>
      <c r="B37" s="86" t="s">
        <v>76</v>
      </c>
      <c r="E37" s="84">
        <v>761</v>
      </c>
    </row>
    <row r="38" spans="1:5" x14ac:dyDescent="0.25">
      <c r="A38" s="85"/>
      <c r="B38" s="86" t="s">
        <v>44</v>
      </c>
      <c r="E38" s="84">
        <v>753</v>
      </c>
    </row>
    <row r="39" spans="1:5" x14ac:dyDescent="0.25">
      <c r="A39" s="88" t="s">
        <v>12</v>
      </c>
      <c r="B39" s="86" t="s">
        <v>76</v>
      </c>
    </row>
    <row r="40" spans="1:5" x14ac:dyDescent="0.25">
      <c r="A40" s="88"/>
      <c r="B40" s="86" t="s">
        <v>44</v>
      </c>
    </row>
    <row r="41" spans="1:5" x14ac:dyDescent="0.25">
      <c r="A41" s="88" t="s">
        <v>8</v>
      </c>
      <c r="B41" s="86" t="s">
        <v>76</v>
      </c>
      <c r="D41" s="84">
        <v>818</v>
      </c>
    </row>
    <row r="42" spans="1:5" x14ac:dyDescent="0.25">
      <c r="A42" s="88"/>
      <c r="B42" s="86" t="s">
        <v>44</v>
      </c>
      <c r="D42" s="84">
        <v>733</v>
      </c>
    </row>
    <row r="43" spans="1:5" x14ac:dyDescent="0.25">
      <c r="A43" s="88" t="s">
        <v>16</v>
      </c>
      <c r="B43" s="86" t="s">
        <v>76</v>
      </c>
    </row>
    <row r="44" spans="1:5" x14ac:dyDescent="0.25">
      <c r="A44" s="88"/>
      <c r="B44" s="86" t="s">
        <v>44</v>
      </c>
    </row>
    <row r="45" spans="1:5" x14ac:dyDescent="0.25">
      <c r="A45" s="88" t="s">
        <v>9</v>
      </c>
      <c r="B45" s="86" t="s">
        <v>76</v>
      </c>
    </row>
    <row r="46" spans="1:5" x14ac:dyDescent="0.25">
      <c r="A46" s="88"/>
      <c r="B46" s="86" t="s">
        <v>44</v>
      </c>
    </row>
    <row r="47" spans="1:5" x14ac:dyDescent="0.25">
      <c r="A47" s="88" t="s">
        <v>49</v>
      </c>
      <c r="B47" s="86" t="s">
        <v>76</v>
      </c>
    </row>
    <row r="48" spans="1:5" x14ac:dyDescent="0.25">
      <c r="A48" s="88"/>
      <c r="B48" s="86" t="s">
        <v>44</v>
      </c>
    </row>
    <row r="49" spans="1:5" x14ac:dyDescent="0.25">
      <c r="A49" s="88" t="s">
        <v>33</v>
      </c>
      <c r="B49" s="86" t="s">
        <v>76</v>
      </c>
    </row>
    <row r="50" spans="1:5" x14ac:dyDescent="0.25">
      <c r="A50" s="88"/>
      <c r="B50" s="86" t="s">
        <v>44</v>
      </c>
    </row>
    <row r="51" spans="1:5" x14ac:dyDescent="0.25">
      <c r="A51" s="89" t="s">
        <v>3</v>
      </c>
      <c r="B51" s="86" t="s">
        <v>76</v>
      </c>
      <c r="D51" s="84">
        <v>848</v>
      </c>
      <c r="E51" s="84">
        <v>869</v>
      </c>
    </row>
    <row r="52" spans="1:5" x14ac:dyDescent="0.25">
      <c r="A52" s="89"/>
      <c r="B52" s="86" t="s">
        <v>44</v>
      </c>
      <c r="D52" s="84">
        <v>816</v>
      </c>
      <c r="E52" s="84">
        <v>855</v>
      </c>
    </row>
    <row r="53" spans="1:5" x14ac:dyDescent="0.25">
      <c r="A53" s="88" t="s">
        <v>34</v>
      </c>
      <c r="B53" s="86" t="s">
        <v>76</v>
      </c>
    </row>
    <row r="54" spans="1:5" x14ac:dyDescent="0.25">
      <c r="A54" s="88"/>
      <c r="B54" s="86" t="s">
        <v>44</v>
      </c>
    </row>
    <row r="55" spans="1:5" x14ac:dyDescent="0.25">
      <c r="A55" s="88" t="s">
        <v>35</v>
      </c>
      <c r="B55" s="86" t="s">
        <v>76</v>
      </c>
    </row>
    <row r="56" spans="1:5" x14ac:dyDescent="0.25">
      <c r="A56" s="88"/>
      <c r="B56" s="86" t="s">
        <v>44</v>
      </c>
    </row>
    <row r="57" spans="1:5" x14ac:dyDescent="0.25">
      <c r="A57" s="88" t="s">
        <v>36</v>
      </c>
      <c r="B57" s="86" t="s">
        <v>76</v>
      </c>
    </row>
    <row r="58" spans="1:5" x14ac:dyDescent="0.25">
      <c r="A58" s="88"/>
      <c r="B58" s="86" t="s">
        <v>44</v>
      </c>
    </row>
    <row r="59" spans="1:5" x14ac:dyDescent="0.25">
      <c r="A59" s="88" t="s">
        <v>37</v>
      </c>
      <c r="B59" s="86" t="s">
        <v>76</v>
      </c>
      <c r="D59" s="84">
        <v>825</v>
      </c>
      <c r="E59" s="84">
        <v>821</v>
      </c>
    </row>
    <row r="60" spans="1:5" x14ac:dyDescent="0.25">
      <c r="A60" s="88"/>
      <c r="B60" s="86" t="s">
        <v>44</v>
      </c>
      <c r="D60" s="84">
        <v>811</v>
      </c>
      <c r="E60" s="84">
        <v>799</v>
      </c>
    </row>
    <row r="61" spans="1:5" x14ac:dyDescent="0.25">
      <c r="A61" s="88" t="s">
        <v>47</v>
      </c>
      <c r="B61" s="86" t="s">
        <v>76</v>
      </c>
    </row>
    <row r="62" spans="1:5" x14ac:dyDescent="0.25">
      <c r="A62" s="88"/>
      <c r="B62" s="86" t="s">
        <v>44</v>
      </c>
    </row>
    <row r="63" spans="1:5" x14ac:dyDescent="0.25">
      <c r="A63" s="88" t="s">
        <v>42</v>
      </c>
      <c r="B63" s="86" t="s">
        <v>76</v>
      </c>
      <c r="E63" s="84">
        <v>811</v>
      </c>
    </row>
    <row r="64" spans="1:5" x14ac:dyDescent="0.25">
      <c r="A64" s="88"/>
      <c r="B64" s="86" t="s">
        <v>44</v>
      </c>
      <c r="E64" s="84">
        <v>787</v>
      </c>
    </row>
    <row r="65" spans="1:5" x14ac:dyDescent="0.25">
      <c r="A65" s="88" t="s">
        <v>43</v>
      </c>
      <c r="B65" s="86" t="s">
        <v>76</v>
      </c>
    </row>
    <row r="66" spans="1:5" x14ac:dyDescent="0.25">
      <c r="A66" s="88"/>
      <c r="B66" s="86" t="s">
        <v>44</v>
      </c>
    </row>
    <row r="67" spans="1:5" x14ac:dyDescent="0.25">
      <c r="A67" s="88" t="s">
        <v>14</v>
      </c>
      <c r="B67" s="86" t="s">
        <v>76</v>
      </c>
      <c r="E67" s="84">
        <v>651</v>
      </c>
    </row>
    <row r="68" spans="1:5" x14ac:dyDescent="0.25">
      <c r="A68" s="88"/>
      <c r="B68" s="86" t="s">
        <v>44</v>
      </c>
      <c r="E68" s="84">
        <v>634</v>
      </c>
    </row>
    <row r="69" spans="1:5" x14ac:dyDescent="0.25">
      <c r="A69" s="88" t="s">
        <v>11</v>
      </c>
      <c r="B69" s="86" t="s">
        <v>76</v>
      </c>
      <c r="E69" s="84">
        <v>788</v>
      </c>
    </row>
    <row r="70" spans="1:5" x14ac:dyDescent="0.25">
      <c r="A70" s="88"/>
      <c r="B70" s="86" t="s">
        <v>44</v>
      </c>
      <c r="E70" s="84">
        <v>746</v>
      </c>
    </row>
    <row r="71" spans="1:5" x14ac:dyDescent="0.25">
      <c r="A71" s="88" t="s">
        <v>38</v>
      </c>
      <c r="B71" s="86" t="s">
        <v>76</v>
      </c>
    </row>
    <row r="72" spans="1:5" x14ac:dyDescent="0.25">
      <c r="A72" s="88"/>
      <c r="B72" s="86" t="s">
        <v>44</v>
      </c>
    </row>
    <row r="73" spans="1:5" x14ac:dyDescent="0.25">
      <c r="A73" s="88" t="s">
        <v>10</v>
      </c>
      <c r="B73" s="86" t="s">
        <v>76</v>
      </c>
    </row>
    <row r="74" spans="1:5" x14ac:dyDescent="0.25">
      <c r="A74" s="88"/>
      <c r="B74" s="86" t="s">
        <v>44</v>
      </c>
    </row>
    <row r="75" spans="1:5" x14ac:dyDescent="0.25">
      <c r="A75" s="90" t="s">
        <v>65</v>
      </c>
      <c r="B75" s="86" t="s">
        <v>76</v>
      </c>
    </row>
    <row r="76" spans="1:5" x14ac:dyDescent="0.25">
      <c r="A76" s="90"/>
      <c r="B76" s="86" t="s">
        <v>44</v>
      </c>
    </row>
    <row r="77" spans="1:5" x14ac:dyDescent="0.25">
      <c r="A77" s="88" t="s">
        <v>48</v>
      </c>
      <c r="B77" s="86" t="s">
        <v>76</v>
      </c>
    </row>
    <row r="78" spans="1:5" x14ac:dyDescent="0.25">
      <c r="A78" s="88"/>
      <c r="B78" s="86" t="s">
        <v>44</v>
      </c>
    </row>
    <row r="79" spans="1:5" x14ac:dyDescent="0.25">
      <c r="A79" s="88" t="s">
        <v>7</v>
      </c>
      <c r="B79" s="86" t="s">
        <v>76</v>
      </c>
    </row>
    <row r="80" spans="1:5" x14ac:dyDescent="0.25">
      <c r="A80" s="88"/>
      <c r="B80" s="86" t="s">
        <v>44</v>
      </c>
      <c r="D80" s="84">
        <v>642</v>
      </c>
    </row>
    <row r="81" spans="1:5" x14ac:dyDescent="0.25">
      <c r="A81" s="88" t="s">
        <v>5</v>
      </c>
      <c r="B81" s="86" t="s">
        <v>76</v>
      </c>
      <c r="D81" s="84">
        <v>827</v>
      </c>
      <c r="E81" s="84">
        <v>826</v>
      </c>
    </row>
    <row r="82" spans="1:5" x14ac:dyDescent="0.25">
      <c r="A82" s="88"/>
      <c r="B82" s="86" t="s">
        <v>44</v>
      </c>
      <c r="D82" s="84">
        <v>799</v>
      </c>
      <c r="E82" s="84">
        <v>823</v>
      </c>
    </row>
    <row r="83" spans="1:5" x14ac:dyDescent="0.25">
      <c r="A83" s="88" t="s">
        <v>39</v>
      </c>
      <c r="B83" s="86" t="s">
        <v>76</v>
      </c>
    </row>
    <row r="84" spans="1:5" x14ac:dyDescent="0.25">
      <c r="A84" s="88"/>
      <c r="B84" s="86" t="s">
        <v>44</v>
      </c>
    </row>
    <row r="85" spans="1:5" x14ac:dyDescent="0.25">
      <c r="A85" s="88" t="s">
        <v>40</v>
      </c>
      <c r="B85" s="86" t="s">
        <v>76</v>
      </c>
    </row>
    <row r="86" spans="1:5" x14ac:dyDescent="0.25">
      <c r="A86" s="88"/>
      <c r="B86" s="86" t="s">
        <v>44</v>
      </c>
    </row>
    <row r="87" spans="1:5" x14ac:dyDescent="0.25">
      <c r="A87" s="90" t="s">
        <v>66</v>
      </c>
      <c r="B87" s="86" t="s">
        <v>76</v>
      </c>
    </row>
    <row r="88" spans="1:5" x14ac:dyDescent="0.25">
      <c r="A88" s="90"/>
      <c r="B88" s="86" t="s">
        <v>44</v>
      </c>
    </row>
    <row r="89" spans="1:5" x14ac:dyDescent="0.25">
      <c r="A89" s="90" t="s">
        <v>67</v>
      </c>
      <c r="B89" s="86" t="s">
        <v>76</v>
      </c>
    </row>
    <row r="90" spans="1:5" x14ac:dyDescent="0.25">
      <c r="A90" s="91"/>
      <c r="B90" s="86" t="s">
        <v>44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B67B8-550A-4F01-82E0-45581454D214}">
  <dimension ref="A1:E90"/>
  <sheetViews>
    <sheetView topLeftCell="A61" workbookViewId="0">
      <selection activeCell="Z52" sqref="Z52"/>
    </sheetView>
  </sheetViews>
  <sheetFormatPr defaultRowHeight="15" x14ac:dyDescent="0.25"/>
  <cols>
    <col min="1" max="2" width="11" style="84" customWidth="1"/>
    <col min="3" max="4" width="25" style="84" customWidth="1"/>
    <col min="5" max="5" width="28.7109375" style="84" bestFit="1" customWidth="1"/>
    <col min="6" max="13" width="25" style="84" customWidth="1"/>
    <col min="14" max="16384" width="9.140625" style="84"/>
  </cols>
  <sheetData>
    <row r="1" spans="1:5" x14ac:dyDescent="0.25">
      <c r="C1" s="84" t="s">
        <v>75</v>
      </c>
    </row>
    <row r="2" spans="1:5" x14ac:dyDescent="0.25">
      <c r="C2" s="84" t="s">
        <v>88</v>
      </c>
      <c r="D2" s="84" t="s">
        <v>89</v>
      </c>
      <c r="E2" s="84" t="s">
        <v>90</v>
      </c>
    </row>
    <row r="3" spans="1:5" x14ac:dyDescent="0.25">
      <c r="A3" s="85" t="s">
        <v>25</v>
      </c>
      <c r="B3" s="86" t="s">
        <v>76</v>
      </c>
      <c r="D3" s="84">
        <v>721</v>
      </c>
    </row>
    <row r="4" spans="1:5" x14ac:dyDescent="0.25">
      <c r="A4" s="85"/>
      <c r="B4" s="86" t="s">
        <v>44</v>
      </c>
      <c r="D4" s="84">
        <v>626</v>
      </c>
    </row>
    <row r="5" spans="1:5" x14ac:dyDescent="0.25">
      <c r="A5" s="85" t="s">
        <v>13</v>
      </c>
      <c r="B5" s="86" t="s">
        <v>76</v>
      </c>
      <c r="C5" s="84">
        <v>716</v>
      </c>
      <c r="D5" s="84">
        <v>676</v>
      </c>
      <c r="E5" s="84">
        <v>740</v>
      </c>
    </row>
    <row r="6" spans="1:5" x14ac:dyDescent="0.25">
      <c r="A6" s="85"/>
      <c r="B6" s="86" t="s">
        <v>44</v>
      </c>
      <c r="C6" s="84">
        <v>686</v>
      </c>
      <c r="D6" s="84">
        <v>608</v>
      </c>
      <c r="E6" s="84">
        <v>733</v>
      </c>
    </row>
    <row r="7" spans="1:5" x14ac:dyDescent="0.25">
      <c r="A7" s="85" t="s">
        <v>24</v>
      </c>
      <c r="B7" s="86" t="s">
        <v>76</v>
      </c>
      <c r="E7" s="84">
        <v>798</v>
      </c>
    </row>
    <row r="8" spans="1:5" x14ac:dyDescent="0.25">
      <c r="A8" s="85"/>
      <c r="B8" s="86" t="s">
        <v>44</v>
      </c>
      <c r="D8" s="84">
        <v>757</v>
      </c>
      <c r="E8" s="84">
        <v>742</v>
      </c>
    </row>
    <row r="9" spans="1:5" x14ac:dyDescent="0.25">
      <c r="A9" s="85" t="s">
        <v>27</v>
      </c>
      <c r="B9" s="86" t="s">
        <v>76</v>
      </c>
    </row>
    <row r="10" spans="1:5" x14ac:dyDescent="0.25">
      <c r="A10" s="85"/>
      <c r="B10" s="86" t="s">
        <v>44</v>
      </c>
    </row>
    <row r="11" spans="1:5" x14ac:dyDescent="0.25">
      <c r="A11" s="85" t="s">
        <v>26</v>
      </c>
      <c r="B11" s="86" t="s">
        <v>76</v>
      </c>
    </row>
    <row r="12" spans="1:5" x14ac:dyDescent="0.25">
      <c r="A12" s="85"/>
      <c r="B12" s="86" t="s">
        <v>44</v>
      </c>
      <c r="D12" s="84">
        <v>745</v>
      </c>
    </row>
    <row r="13" spans="1:5" x14ac:dyDescent="0.25">
      <c r="A13" s="85" t="s">
        <v>32</v>
      </c>
      <c r="B13" s="86" t="s">
        <v>76</v>
      </c>
    </row>
    <row r="14" spans="1:5" x14ac:dyDescent="0.25">
      <c r="A14" s="85"/>
      <c r="B14" s="86" t="s">
        <v>44</v>
      </c>
      <c r="D14" s="84">
        <v>768</v>
      </c>
    </row>
    <row r="15" spans="1:5" x14ac:dyDescent="0.25">
      <c r="A15" s="85" t="s">
        <v>4</v>
      </c>
      <c r="B15" s="86" t="s">
        <v>76</v>
      </c>
    </row>
    <row r="16" spans="1:5" x14ac:dyDescent="0.25">
      <c r="A16" s="85"/>
      <c r="B16" s="86" t="s">
        <v>44</v>
      </c>
      <c r="D16" s="84">
        <v>827</v>
      </c>
    </row>
    <row r="17" spans="1:4" x14ac:dyDescent="0.25">
      <c r="A17" s="87" t="s">
        <v>52</v>
      </c>
      <c r="B17" s="86" t="s">
        <v>76</v>
      </c>
    </row>
    <row r="18" spans="1:4" x14ac:dyDescent="0.25">
      <c r="A18" s="87"/>
      <c r="B18" s="86" t="s">
        <v>44</v>
      </c>
    </row>
    <row r="19" spans="1:4" x14ac:dyDescent="0.25">
      <c r="A19" s="87" t="s">
        <v>50</v>
      </c>
      <c r="B19" s="86" t="s">
        <v>76</v>
      </c>
    </row>
    <row r="20" spans="1:4" x14ac:dyDescent="0.25">
      <c r="A20" s="87"/>
      <c r="B20" s="86" t="s">
        <v>44</v>
      </c>
    </row>
    <row r="21" spans="1:4" x14ac:dyDescent="0.25">
      <c r="A21" s="87" t="s">
        <v>51</v>
      </c>
      <c r="B21" s="86" t="s">
        <v>76</v>
      </c>
    </row>
    <row r="22" spans="1:4" x14ac:dyDescent="0.25">
      <c r="A22" s="87"/>
      <c r="B22" s="86" t="s">
        <v>44</v>
      </c>
    </row>
    <row r="23" spans="1:4" x14ac:dyDescent="0.25">
      <c r="A23" s="85" t="s">
        <v>28</v>
      </c>
      <c r="B23" s="86" t="s">
        <v>76</v>
      </c>
    </row>
    <row r="24" spans="1:4" x14ac:dyDescent="0.25">
      <c r="A24" s="85"/>
      <c r="B24" s="86" t="s">
        <v>44</v>
      </c>
    </row>
    <row r="25" spans="1:4" x14ac:dyDescent="0.25">
      <c r="A25" s="85" t="s">
        <v>29</v>
      </c>
      <c r="B25" s="86" t="s">
        <v>76</v>
      </c>
    </row>
    <row r="26" spans="1:4" x14ac:dyDescent="0.25">
      <c r="A26" s="85"/>
      <c r="B26" s="86" t="s">
        <v>44</v>
      </c>
    </row>
    <row r="27" spans="1:4" x14ac:dyDescent="0.25">
      <c r="A27" s="87" t="s">
        <v>69</v>
      </c>
      <c r="B27" s="86" t="s">
        <v>76</v>
      </c>
    </row>
    <row r="28" spans="1:4" x14ac:dyDescent="0.25">
      <c r="A28" s="87"/>
      <c r="B28" s="86" t="s">
        <v>44</v>
      </c>
    </row>
    <row r="29" spans="1:4" x14ac:dyDescent="0.25">
      <c r="A29" s="87" t="s">
        <v>68</v>
      </c>
      <c r="B29" s="86" t="s">
        <v>76</v>
      </c>
    </row>
    <row r="30" spans="1:4" x14ac:dyDescent="0.25">
      <c r="A30" s="87"/>
      <c r="B30" s="86" t="s">
        <v>44</v>
      </c>
    </row>
    <row r="31" spans="1:4" x14ac:dyDescent="0.25">
      <c r="A31" s="85" t="s">
        <v>30</v>
      </c>
      <c r="B31" s="86" t="s">
        <v>76</v>
      </c>
      <c r="D31" s="84">
        <v>659</v>
      </c>
    </row>
    <row r="32" spans="1:4" x14ac:dyDescent="0.25">
      <c r="A32" s="85"/>
      <c r="B32" s="86" t="s">
        <v>44</v>
      </c>
      <c r="D32" s="84">
        <v>627</v>
      </c>
    </row>
    <row r="33" spans="1:5" x14ac:dyDescent="0.25">
      <c r="A33" s="85" t="s">
        <v>15</v>
      </c>
      <c r="B33" s="86" t="s">
        <v>76</v>
      </c>
      <c r="E33" s="84">
        <v>816</v>
      </c>
    </row>
    <row r="34" spans="1:5" x14ac:dyDescent="0.25">
      <c r="A34" s="85"/>
      <c r="B34" s="86" t="s">
        <v>44</v>
      </c>
      <c r="D34" s="84">
        <v>757</v>
      </c>
      <c r="E34" s="84">
        <v>763</v>
      </c>
    </row>
    <row r="35" spans="1:5" x14ac:dyDescent="0.25">
      <c r="A35" s="85" t="s">
        <v>31</v>
      </c>
      <c r="B35" s="86" t="s">
        <v>76</v>
      </c>
    </row>
    <row r="36" spans="1:5" x14ac:dyDescent="0.25">
      <c r="A36" s="85"/>
      <c r="B36" s="86" t="s">
        <v>44</v>
      </c>
      <c r="D36" s="84">
        <v>726</v>
      </c>
    </row>
    <row r="37" spans="1:5" x14ac:dyDescent="0.25">
      <c r="A37" s="85" t="s">
        <v>6</v>
      </c>
      <c r="B37" s="86" t="s">
        <v>76</v>
      </c>
      <c r="E37" s="84">
        <v>806</v>
      </c>
    </row>
    <row r="38" spans="1:5" x14ac:dyDescent="0.25">
      <c r="A38" s="85"/>
      <c r="B38" s="86" t="s">
        <v>44</v>
      </c>
      <c r="E38" s="84">
        <v>766</v>
      </c>
    </row>
    <row r="39" spans="1:5" x14ac:dyDescent="0.25">
      <c r="A39" s="88" t="s">
        <v>12</v>
      </c>
      <c r="B39" s="86" t="s">
        <v>76</v>
      </c>
      <c r="C39" s="84">
        <v>650</v>
      </c>
    </row>
    <row r="40" spans="1:5" x14ac:dyDescent="0.25">
      <c r="A40" s="88"/>
      <c r="B40" s="86" t="s">
        <v>44</v>
      </c>
      <c r="C40" s="84">
        <v>650</v>
      </c>
      <c r="D40" s="84">
        <v>589</v>
      </c>
    </row>
    <row r="41" spans="1:5" x14ac:dyDescent="0.25">
      <c r="A41" s="88" t="s">
        <v>8</v>
      </c>
      <c r="B41" s="86" t="s">
        <v>76</v>
      </c>
      <c r="C41" s="84">
        <v>779</v>
      </c>
      <c r="D41" s="84">
        <v>746</v>
      </c>
    </row>
    <row r="42" spans="1:5" x14ac:dyDescent="0.25">
      <c r="A42" s="88"/>
      <c r="B42" s="86" t="s">
        <v>44</v>
      </c>
      <c r="C42" s="84">
        <v>714</v>
      </c>
      <c r="D42" s="84">
        <v>694</v>
      </c>
    </row>
    <row r="43" spans="1:5" x14ac:dyDescent="0.25">
      <c r="A43" s="88" t="s">
        <v>16</v>
      </c>
      <c r="B43" s="86" t="s">
        <v>76</v>
      </c>
    </row>
    <row r="44" spans="1:5" x14ac:dyDescent="0.25">
      <c r="A44" s="88"/>
      <c r="B44" s="86" t="s">
        <v>44</v>
      </c>
    </row>
    <row r="45" spans="1:5" x14ac:dyDescent="0.25">
      <c r="A45" s="88" t="s">
        <v>9</v>
      </c>
      <c r="B45" s="86" t="s">
        <v>76</v>
      </c>
    </row>
    <row r="46" spans="1:5" x14ac:dyDescent="0.25">
      <c r="A46" s="88"/>
      <c r="B46" s="86" t="s">
        <v>44</v>
      </c>
    </row>
    <row r="47" spans="1:5" x14ac:dyDescent="0.25">
      <c r="A47" s="88" t="s">
        <v>49</v>
      </c>
      <c r="B47" s="86" t="s">
        <v>76</v>
      </c>
    </row>
    <row r="48" spans="1:5" x14ac:dyDescent="0.25">
      <c r="A48" s="88"/>
      <c r="B48" s="86" t="s">
        <v>44</v>
      </c>
    </row>
    <row r="49" spans="1:5" x14ac:dyDescent="0.25">
      <c r="A49" s="88" t="s">
        <v>33</v>
      </c>
      <c r="B49" s="86" t="s">
        <v>76</v>
      </c>
    </row>
    <row r="50" spans="1:5" x14ac:dyDescent="0.25">
      <c r="A50" s="88"/>
      <c r="B50" s="86" t="s">
        <v>44</v>
      </c>
    </row>
    <row r="51" spans="1:5" x14ac:dyDescent="0.25">
      <c r="A51" s="89" t="s">
        <v>3</v>
      </c>
      <c r="B51" s="86" t="s">
        <v>76</v>
      </c>
      <c r="D51" s="84">
        <v>872</v>
      </c>
      <c r="E51" s="84">
        <v>870</v>
      </c>
    </row>
    <row r="52" spans="1:5" x14ac:dyDescent="0.25">
      <c r="A52" s="89"/>
      <c r="B52" s="86" t="s">
        <v>44</v>
      </c>
      <c r="C52" s="84">
        <v>860</v>
      </c>
      <c r="D52" s="84">
        <v>834</v>
      </c>
      <c r="E52" s="84">
        <v>841</v>
      </c>
    </row>
    <row r="53" spans="1:5" x14ac:dyDescent="0.25">
      <c r="A53" s="88" t="s">
        <v>34</v>
      </c>
      <c r="B53" s="86" t="s">
        <v>76</v>
      </c>
    </row>
    <row r="54" spans="1:5" x14ac:dyDescent="0.25">
      <c r="A54" s="88"/>
      <c r="B54" s="86" t="s">
        <v>44</v>
      </c>
    </row>
    <row r="55" spans="1:5" x14ac:dyDescent="0.25">
      <c r="A55" s="88" t="s">
        <v>35</v>
      </c>
      <c r="B55" s="86" t="s">
        <v>76</v>
      </c>
    </row>
    <row r="56" spans="1:5" x14ac:dyDescent="0.25">
      <c r="A56" s="88"/>
      <c r="B56" s="86" t="s">
        <v>44</v>
      </c>
      <c r="C56" s="84">
        <v>824</v>
      </c>
    </row>
    <row r="57" spans="1:5" x14ac:dyDescent="0.25">
      <c r="A57" s="88" t="s">
        <v>36</v>
      </c>
      <c r="B57" s="86" t="s">
        <v>76</v>
      </c>
    </row>
    <row r="58" spans="1:5" x14ac:dyDescent="0.25">
      <c r="A58" s="88"/>
      <c r="B58" s="86" t="s">
        <v>44</v>
      </c>
    </row>
    <row r="59" spans="1:5" x14ac:dyDescent="0.25">
      <c r="A59" s="88" t="s">
        <v>37</v>
      </c>
      <c r="B59" s="86" t="s">
        <v>76</v>
      </c>
      <c r="C59" s="84">
        <v>865</v>
      </c>
      <c r="D59" s="84">
        <v>830</v>
      </c>
      <c r="E59" s="84">
        <v>842</v>
      </c>
    </row>
    <row r="60" spans="1:5" x14ac:dyDescent="0.25">
      <c r="A60" s="88"/>
      <c r="B60" s="86" t="s">
        <v>44</v>
      </c>
      <c r="C60" s="84">
        <v>852</v>
      </c>
      <c r="D60" s="84">
        <v>796</v>
      </c>
      <c r="E60" s="84">
        <v>809</v>
      </c>
    </row>
    <row r="61" spans="1:5" x14ac:dyDescent="0.25">
      <c r="A61" s="88" t="s">
        <v>47</v>
      </c>
      <c r="B61" s="86" t="s">
        <v>76</v>
      </c>
    </row>
    <row r="62" spans="1:5" x14ac:dyDescent="0.25">
      <c r="A62" s="88"/>
      <c r="B62" s="86" t="s">
        <v>44</v>
      </c>
    </row>
    <row r="63" spans="1:5" x14ac:dyDescent="0.25">
      <c r="A63" s="88" t="s">
        <v>42</v>
      </c>
      <c r="B63" s="86" t="s">
        <v>76</v>
      </c>
    </row>
    <row r="64" spans="1:5" x14ac:dyDescent="0.25">
      <c r="A64" s="88"/>
      <c r="B64" s="86" t="s">
        <v>44</v>
      </c>
    </row>
    <row r="65" spans="1:5" x14ac:dyDescent="0.25">
      <c r="A65" s="88" t="s">
        <v>43</v>
      </c>
      <c r="B65" s="86" t="s">
        <v>76</v>
      </c>
    </row>
    <row r="66" spans="1:5" x14ac:dyDescent="0.25">
      <c r="A66" s="88"/>
      <c r="B66" s="86" t="s">
        <v>44</v>
      </c>
    </row>
    <row r="67" spans="1:5" x14ac:dyDescent="0.25">
      <c r="A67" s="88" t="s">
        <v>14</v>
      </c>
      <c r="B67" s="86" t="s">
        <v>76</v>
      </c>
      <c r="E67" s="84">
        <v>773</v>
      </c>
    </row>
    <row r="68" spans="1:5" x14ac:dyDescent="0.25">
      <c r="A68" s="88"/>
      <c r="B68" s="86" t="s">
        <v>44</v>
      </c>
      <c r="E68" s="84">
        <v>706</v>
      </c>
    </row>
    <row r="69" spans="1:5" x14ac:dyDescent="0.25">
      <c r="A69" s="88" t="s">
        <v>11</v>
      </c>
      <c r="B69" s="86" t="s">
        <v>76</v>
      </c>
      <c r="C69" s="84">
        <v>733</v>
      </c>
      <c r="E69" s="84">
        <v>763</v>
      </c>
    </row>
    <row r="70" spans="1:5" x14ac:dyDescent="0.25">
      <c r="A70" s="88"/>
      <c r="B70" s="86" t="s">
        <v>44</v>
      </c>
      <c r="C70" s="84">
        <v>717</v>
      </c>
      <c r="D70" s="84">
        <v>557</v>
      </c>
      <c r="E70" s="84">
        <v>743</v>
      </c>
    </row>
    <row r="71" spans="1:5" x14ac:dyDescent="0.25">
      <c r="A71" s="88" t="s">
        <v>38</v>
      </c>
      <c r="B71" s="86" t="s">
        <v>76</v>
      </c>
    </row>
    <row r="72" spans="1:5" x14ac:dyDescent="0.25">
      <c r="A72" s="88"/>
      <c r="B72" s="86" t="s">
        <v>44</v>
      </c>
      <c r="C72" s="84">
        <v>563</v>
      </c>
    </row>
    <row r="73" spans="1:5" x14ac:dyDescent="0.25">
      <c r="A73" s="88" t="s">
        <v>10</v>
      </c>
      <c r="B73" s="86" t="s">
        <v>76</v>
      </c>
    </row>
    <row r="74" spans="1:5" x14ac:dyDescent="0.25">
      <c r="A74" s="88"/>
      <c r="B74" s="86" t="s">
        <v>44</v>
      </c>
      <c r="C74" s="84">
        <v>731</v>
      </c>
    </row>
    <row r="75" spans="1:5" x14ac:dyDescent="0.25">
      <c r="A75" s="90" t="s">
        <v>65</v>
      </c>
      <c r="B75" s="86" t="s">
        <v>76</v>
      </c>
    </row>
    <row r="76" spans="1:5" x14ac:dyDescent="0.25">
      <c r="A76" s="90"/>
      <c r="B76" s="86" t="s">
        <v>44</v>
      </c>
    </row>
    <row r="77" spans="1:5" x14ac:dyDescent="0.25">
      <c r="A77" s="88" t="s">
        <v>48</v>
      </c>
      <c r="B77" s="86" t="s">
        <v>76</v>
      </c>
    </row>
    <row r="78" spans="1:5" x14ac:dyDescent="0.25">
      <c r="A78" s="88"/>
      <c r="B78" s="86" t="s">
        <v>44</v>
      </c>
      <c r="C78" s="84">
        <v>679</v>
      </c>
    </row>
    <row r="79" spans="1:5" x14ac:dyDescent="0.25">
      <c r="A79" s="88" t="s">
        <v>7</v>
      </c>
      <c r="B79" s="86" t="s">
        <v>76</v>
      </c>
    </row>
    <row r="80" spans="1:5" x14ac:dyDescent="0.25">
      <c r="A80" s="88"/>
      <c r="B80" s="86" t="s">
        <v>44</v>
      </c>
    </row>
    <row r="81" spans="1:5" x14ac:dyDescent="0.25">
      <c r="A81" s="88" t="s">
        <v>5</v>
      </c>
      <c r="B81" s="86" t="s">
        <v>76</v>
      </c>
      <c r="D81" s="84">
        <v>832</v>
      </c>
      <c r="E81" s="84">
        <v>833</v>
      </c>
    </row>
    <row r="82" spans="1:5" x14ac:dyDescent="0.25">
      <c r="A82" s="88"/>
      <c r="B82" s="86" t="s">
        <v>44</v>
      </c>
      <c r="C82" s="84">
        <v>803</v>
      </c>
      <c r="D82" s="84">
        <v>755</v>
      </c>
      <c r="E82" s="84">
        <v>801</v>
      </c>
    </row>
    <row r="83" spans="1:5" x14ac:dyDescent="0.25">
      <c r="A83" s="88" t="s">
        <v>39</v>
      </c>
      <c r="B83" s="86" t="s">
        <v>76</v>
      </c>
    </row>
    <row r="84" spans="1:5" x14ac:dyDescent="0.25">
      <c r="A84" s="88"/>
      <c r="B84" s="86" t="s">
        <v>44</v>
      </c>
    </row>
    <row r="85" spans="1:5" x14ac:dyDescent="0.25">
      <c r="A85" s="88" t="s">
        <v>40</v>
      </c>
      <c r="B85" s="86" t="s">
        <v>76</v>
      </c>
    </row>
    <row r="86" spans="1:5" x14ac:dyDescent="0.25">
      <c r="A86" s="88"/>
      <c r="B86" s="86" t="s">
        <v>44</v>
      </c>
      <c r="C86" s="84">
        <v>632</v>
      </c>
      <c r="D86" s="84">
        <v>661</v>
      </c>
    </row>
    <row r="87" spans="1:5" x14ac:dyDescent="0.25">
      <c r="A87" s="90" t="s">
        <v>66</v>
      </c>
      <c r="B87" s="86" t="s">
        <v>76</v>
      </c>
    </row>
    <row r="88" spans="1:5" x14ac:dyDescent="0.25">
      <c r="A88" s="90"/>
      <c r="B88" s="86" t="s">
        <v>44</v>
      </c>
    </row>
    <row r="89" spans="1:5" x14ac:dyDescent="0.25">
      <c r="A89" s="90" t="s">
        <v>67</v>
      </c>
      <c r="B89" s="86" t="s">
        <v>76</v>
      </c>
      <c r="D89" s="84">
        <v>727</v>
      </c>
    </row>
    <row r="90" spans="1:5" x14ac:dyDescent="0.25">
      <c r="A90" s="91"/>
      <c r="B90" s="86" t="s">
        <v>44</v>
      </c>
      <c r="D90" s="84">
        <v>676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0"/>
  <sheetViews>
    <sheetView workbookViewId="0">
      <selection activeCell="Z52" sqref="Z52"/>
    </sheetView>
  </sheetViews>
  <sheetFormatPr defaultRowHeight="15" x14ac:dyDescent="0.25"/>
  <cols>
    <col min="1" max="2" width="11" customWidth="1"/>
    <col min="3" max="10" width="18.7109375" style="61" customWidth="1"/>
    <col min="11" max="13" width="11" customWidth="1"/>
  </cols>
  <sheetData>
    <row r="1" spans="1:7" x14ac:dyDescent="0.25">
      <c r="C1" s="61" t="s">
        <v>75</v>
      </c>
    </row>
    <row r="2" spans="1:7" x14ac:dyDescent="0.25">
      <c r="C2" s="61" t="s">
        <v>82</v>
      </c>
      <c r="D2" s="61" t="s">
        <v>83</v>
      </c>
      <c r="E2" s="61" t="s">
        <v>84</v>
      </c>
      <c r="F2" s="61" t="s">
        <v>85</v>
      </c>
      <c r="G2" s="61" t="s">
        <v>86</v>
      </c>
    </row>
    <row r="3" spans="1:7" x14ac:dyDescent="0.25">
      <c r="A3" s="70" t="s">
        <v>25</v>
      </c>
      <c r="B3" s="53" t="s">
        <v>76</v>
      </c>
      <c r="C3" s="61">
        <v>739</v>
      </c>
      <c r="D3" s="61">
        <v>724</v>
      </c>
      <c r="E3" s="61">
        <v>698</v>
      </c>
      <c r="F3" s="61">
        <v>703</v>
      </c>
    </row>
    <row r="4" spans="1:7" x14ac:dyDescent="0.25">
      <c r="A4" s="70"/>
      <c r="B4" s="53" t="s">
        <v>44</v>
      </c>
      <c r="C4" s="61">
        <v>739</v>
      </c>
      <c r="D4" s="61">
        <v>667</v>
      </c>
      <c r="E4" s="61">
        <v>698</v>
      </c>
      <c r="F4" s="61">
        <v>703</v>
      </c>
    </row>
    <row r="5" spans="1:7" x14ac:dyDescent="0.25">
      <c r="A5" s="70" t="s">
        <v>13</v>
      </c>
      <c r="B5" s="53" t="s">
        <v>76</v>
      </c>
      <c r="C5" s="61">
        <v>741</v>
      </c>
      <c r="D5" s="61">
        <v>698</v>
      </c>
      <c r="G5" s="61">
        <v>680</v>
      </c>
    </row>
    <row r="6" spans="1:7" x14ac:dyDescent="0.25">
      <c r="A6" s="70"/>
      <c r="B6" s="53" t="s">
        <v>44</v>
      </c>
      <c r="C6" s="61">
        <v>741</v>
      </c>
      <c r="D6" s="61">
        <v>671</v>
      </c>
      <c r="G6" s="61">
        <v>653</v>
      </c>
    </row>
    <row r="7" spans="1:7" x14ac:dyDescent="0.25">
      <c r="A7" s="70" t="s">
        <v>24</v>
      </c>
      <c r="B7" s="53" t="s">
        <v>76</v>
      </c>
      <c r="C7" s="61">
        <v>741</v>
      </c>
      <c r="D7" s="61">
        <v>709</v>
      </c>
      <c r="F7" s="61">
        <v>788</v>
      </c>
      <c r="G7" s="61">
        <v>791</v>
      </c>
    </row>
    <row r="8" spans="1:7" x14ac:dyDescent="0.25">
      <c r="A8" s="70"/>
      <c r="B8" s="53" t="s">
        <v>44</v>
      </c>
      <c r="C8" s="61">
        <v>735</v>
      </c>
      <c r="D8" s="61">
        <v>709</v>
      </c>
      <c r="F8" s="61">
        <v>788</v>
      </c>
      <c r="G8" s="61">
        <v>791</v>
      </c>
    </row>
    <row r="9" spans="1:7" x14ac:dyDescent="0.25">
      <c r="A9" s="70" t="s">
        <v>27</v>
      </c>
      <c r="B9" s="53" t="s">
        <v>76</v>
      </c>
    </row>
    <row r="10" spans="1:7" x14ac:dyDescent="0.25">
      <c r="A10" s="70"/>
      <c r="B10" s="53" t="s">
        <v>44</v>
      </c>
    </row>
    <row r="11" spans="1:7" x14ac:dyDescent="0.25">
      <c r="A11" s="70" t="s">
        <v>26</v>
      </c>
      <c r="B11" s="53" t="s">
        <v>76</v>
      </c>
    </row>
    <row r="12" spans="1:7" x14ac:dyDescent="0.25">
      <c r="A12" s="70"/>
      <c r="B12" s="53" t="s">
        <v>44</v>
      </c>
    </row>
    <row r="13" spans="1:7" x14ac:dyDescent="0.25">
      <c r="A13" s="70" t="s">
        <v>32</v>
      </c>
      <c r="B13" s="53" t="s">
        <v>76</v>
      </c>
    </row>
    <row r="14" spans="1:7" x14ac:dyDescent="0.25">
      <c r="A14" s="70"/>
      <c r="B14" s="53" t="s">
        <v>44</v>
      </c>
    </row>
    <row r="15" spans="1:7" x14ac:dyDescent="0.25">
      <c r="A15" s="70" t="s">
        <v>4</v>
      </c>
      <c r="B15" s="53" t="s">
        <v>76</v>
      </c>
      <c r="C15" s="61">
        <v>838</v>
      </c>
      <c r="E15" s="61">
        <v>782</v>
      </c>
    </row>
    <row r="16" spans="1:7" x14ac:dyDescent="0.25">
      <c r="A16" s="70"/>
      <c r="B16" s="53" t="s">
        <v>44</v>
      </c>
      <c r="C16" s="61">
        <v>838</v>
      </c>
      <c r="E16" s="61">
        <v>782</v>
      </c>
    </row>
    <row r="17" spans="1:4" x14ac:dyDescent="0.25">
      <c r="A17" s="71" t="s">
        <v>52</v>
      </c>
      <c r="B17" s="53" t="s">
        <v>76</v>
      </c>
    </row>
    <row r="18" spans="1:4" x14ac:dyDescent="0.25">
      <c r="A18" s="71"/>
      <c r="B18" s="53" t="s">
        <v>44</v>
      </c>
    </row>
    <row r="19" spans="1:4" x14ac:dyDescent="0.25">
      <c r="A19" s="71" t="s">
        <v>50</v>
      </c>
      <c r="B19" s="53" t="s">
        <v>76</v>
      </c>
    </row>
    <row r="20" spans="1:4" x14ac:dyDescent="0.25">
      <c r="A20" s="71"/>
      <c r="B20" s="53" t="s">
        <v>44</v>
      </c>
    </row>
    <row r="21" spans="1:4" x14ac:dyDescent="0.25">
      <c r="A21" s="71" t="s">
        <v>51</v>
      </c>
      <c r="B21" s="53" t="s">
        <v>76</v>
      </c>
    </row>
    <row r="22" spans="1:4" x14ac:dyDescent="0.25">
      <c r="A22" s="71"/>
      <c r="B22" s="53" t="s">
        <v>44</v>
      </c>
    </row>
    <row r="23" spans="1:4" x14ac:dyDescent="0.25">
      <c r="A23" s="70" t="s">
        <v>28</v>
      </c>
      <c r="B23" s="53" t="s">
        <v>76</v>
      </c>
    </row>
    <row r="24" spans="1:4" x14ac:dyDescent="0.25">
      <c r="A24" s="70"/>
      <c r="B24" s="53" t="s">
        <v>44</v>
      </c>
    </row>
    <row r="25" spans="1:4" x14ac:dyDescent="0.25">
      <c r="A25" s="70" t="s">
        <v>29</v>
      </c>
      <c r="B25" s="53" t="s">
        <v>76</v>
      </c>
      <c r="D25" s="61">
        <v>401</v>
      </c>
    </row>
    <row r="26" spans="1:4" x14ac:dyDescent="0.25">
      <c r="A26" s="70"/>
      <c r="B26" s="53" t="s">
        <v>44</v>
      </c>
      <c r="D26" s="61">
        <v>344</v>
      </c>
    </row>
    <row r="27" spans="1:4" x14ac:dyDescent="0.25">
      <c r="A27" s="72" t="s">
        <v>69</v>
      </c>
      <c r="B27" s="53" t="s">
        <v>76</v>
      </c>
    </row>
    <row r="28" spans="1:4" x14ac:dyDescent="0.25">
      <c r="A28" s="72"/>
      <c r="B28" s="53" t="s">
        <v>44</v>
      </c>
    </row>
    <row r="29" spans="1:4" x14ac:dyDescent="0.25">
      <c r="A29" s="72" t="s">
        <v>68</v>
      </c>
      <c r="B29" s="53" t="s">
        <v>76</v>
      </c>
    </row>
    <row r="30" spans="1:4" x14ac:dyDescent="0.25">
      <c r="A30" s="72"/>
      <c r="B30" s="53" t="s">
        <v>44</v>
      </c>
    </row>
    <row r="31" spans="1:4" x14ac:dyDescent="0.25">
      <c r="A31" s="70" t="s">
        <v>30</v>
      </c>
      <c r="B31" s="53" t="s">
        <v>76</v>
      </c>
    </row>
    <row r="32" spans="1:4" x14ac:dyDescent="0.25">
      <c r="A32" s="70"/>
      <c r="B32" s="53" t="s">
        <v>44</v>
      </c>
    </row>
    <row r="33" spans="1:7" x14ac:dyDescent="0.25">
      <c r="A33" s="70" t="s">
        <v>15</v>
      </c>
      <c r="B33" s="53" t="s">
        <v>76</v>
      </c>
      <c r="G33" s="61">
        <v>839</v>
      </c>
    </row>
    <row r="34" spans="1:7" x14ac:dyDescent="0.25">
      <c r="A34" s="70"/>
      <c r="B34" s="53" t="s">
        <v>44</v>
      </c>
      <c r="G34" s="61">
        <v>803</v>
      </c>
    </row>
    <row r="35" spans="1:7" x14ac:dyDescent="0.25">
      <c r="A35" s="70" t="s">
        <v>31</v>
      </c>
      <c r="B35" s="53" t="s">
        <v>76</v>
      </c>
      <c r="F35" s="61">
        <v>784</v>
      </c>
      <c r="G35" s="61">
        <v>698</v>
      </c>
    </row>
    <row r="36" spans="1:7" x14ac:dyDescent="0.25">
      <c r="A36" s="70"/>
      <c r="B36" s="53" t="s">
        <v>44</v>
      </c>
      <c r="F36" s="61">
        <v>784</v>
      </c>
      <c r="G36" s="61">
        <v>658</v>
      </c>
    </row>
    <row r="37" spans="1:7" x14ac:dyDescent="0.25">
      <c r="A37" s="70" t="s">
        <v>6</v>
      </c>
      <c r="B37" s="53" t="s">
        <v>76</v>
      </c>
      <c r="G37" s="61">
        <v>709</v>
      </c>
    </row>
    <row r="38" spans="1:7" x14ac:dyDescent="0.25">
      <c r="A38" s="70"/>
      <c r="B38" s="53" t="s">
        <v>44</v>
      </c>
      <c r="G38" s="61">
        <v>699</v>
      </c>
    </row>
    <row r="39" spans="1:7" x14ac:dyDescent="0.25">
      <c r="A39" s="73" t="s">
        <v>12</v>
      </c>
      <c r="B39" s="53" t="s">
        <v>76</v>
      </c>
      <c r="C39" s="61">
        <v>521</v>
      </c>
      <c r="D39" s="78">
        <v>267</v>
      </c>
      <c r="F39" s="61">
        <v>705</v>
      </c>
    </row>
    <row r="40" spans="1:7" x14ac:dyDescent="0.25">
      <c r="A40" s="73"/>
      <c r="B40" s="53" t="s">
        <v>44</v>
      </c>
      <c r="C40" s="61">
        <v>521</v>
      </c>
      <c r="D40" s="78">
        <v>267</v>
      </c>
      <c r="F40" s="61">
        <v>678</v>
      </c>
    </row>
    <row r="41" spans="1:7" x14ac:dyDescent="0.25">
      <c r="A41" s="73" t="s">
        <v>8</v>
      </c>
      <c r="B41" s="53" t="s">
        <v>76</v>
      </c>
      <c r="C41" s="61">
        <v>804</v>
      </c>
      <c r="D41" s="61">
        <v>721</v>
      </c>
      <c r="E41" s="61">
        <v>684</v>
      </c>
      <c r="F41" s="61">
        <v>686</v>
      </c>
    </row>
    <row r="42" spans="1:7" x14ac:dyDescent="0.25">
      <c r="A42" s="73"/>
      <c r="B42" s="53" t="s">
        <v>44</v>
      </c>
      <c r="C42" s="61">
        <v>708</v>
      </c>
      <c r="D42" s="61">
        <v>703</v>
      </c>
      <c r="E42" s="61">
        <v>656</v>
      </c>
      <c r="F42" s="61">
        <v>643</v>
      </c>
    </row>
    <row r="43" spans="1:7" x14ac:dyDescent="0.25">
      <c r="A43" s="73" t="s">
        <v>16</v>
      </c>
      <c r="B43" s="53" t="s">
        <v>76</v>
      </c>
    </row>
    <row r="44" spans="1:7" x14ac:dyDescent="0.25">
      <c r="A44" s="73"/>
      <c r="B44" s="53" t="s">
        <v>44</v>
      </c>
    </row>
    <row r="45" spans="1:7" x14ac:dyDescent="0.25">
      <c r="A45" s="73" t="s">
        <v>9</v>
      </c>
      <c r="B45" s="53" t="s">
        <v>76</v>
      </c>
      <c r="C45" s="61">
        <v>675</v>
      </c>
      <c r="D45" s="61">
        <v>566</v>
      </c>
    </row>
    <row r="46" spans="1:7" x14ac:dyDescent="0.25">
      <c r="A46" s="73"/>
      <c r="B46" s="53" t="s">
        <v>44</v>
      </c>
      <c r="C46" s="61">
        <v>660</v>
      </c>
      <c r="D46" s="61">
        <v>566</v>
      </c>
    </row>
    <row r="47" spans="1:7" x14ac:dyDescent="0.25">
      <c r="A47" s="73" t="s">
        <v>49</v>
      </c>
      <c r="B47" s="53" t="s">
        <v>76</v>
      </c>
      <c r="C47" s="61">
        <v>675</v>
      </c>
    </row>
    <row r="48" spans="1:7" x14ac:dyDescent="0.25">
      <c r="A48" s="73"/>
      <c r="B48" s="53" t="s">
        <v>44</v>
      </c>
      <c r="C48" s="61">
        <v>660</v>
      </c>
    </row>
    <row r="49" spans="1:7" x14ac:dyDescent="0.25">
      <c r="A49" s="73" t="s">
        <v>33</v>
      </c>
      <c r="B49" s="53" t="s">
        <v>76</v>
      </c>
    </row>
    <row r="50" spans="1:7" x14ac:dyDescent="0.25">
      <c r="A50" s="73"/>
      <c r="B50" s="53" t="s">
        <v>44</v>
      </c>
    </row>
    <row r="51" spans="1:7" x14ac:dyDescent="0.25">
      <c r="A51" s="74" t="s">
        <v>3</v>
      </c>
      <c r="B51" s="53" t="s">
        <v>76</v>
      </c>
      <c r="C51" s="61">
        <v>856</v>
      </c>
      <c r="D51" s="61">
        <v>842</v>
      </c>
      <c r="E51" s="61">
        <v>852</v>
      </c>
      <c r="F51" s="61">
        <v>851</v>
      </c>
      <c r="G51" s="61">
        <v>854</v>
      </c>
    </row>
    <row r="52" spans="1:7" x14ac:dyDescent="0.25">
      <c r="A52" s="74"/>
      <c r="B52" s="53" t="s">
        <v>44</v>
      </c>
      <c r="C52" s="61">
        <v>847</v>
      </c>
      <c r="D52" s="61">
        <v>836</v>
      </c>
      <c r="E52" s="61">
        <v>838</v>
      </c>
      <c r="F52" s="61">
        <v>841</v>
      </c>
      <c r="G52" s="61">
        <v>841</v>
      </c>
    </row>
    <row r="53" spans="1:7" x14ac:dyDescent="0.25">
      <c r="A53" s="73" t="s">
        <v>34</v>
      </c>
      <c r="B53" s="53" t="s">
        <v>76</v>
      </c>
    </row>
    <row r="54" spans="1:7" x14ac:dyDescent="0.25">
      <c r="A54" s="73"/>
      <c r="B54" s="53" t="s">
        <v>44</v>
      </c>
    </row>
    <row r="55" spans="1:7" x14ac:dyDescent="0.25">
      <c r="A55" s="73" t="s">
        <v>35</v>
      </c>
      <c r="B55" s="53" t="s">
        <v>76</v>
      </c>
      <c r="C55" s="61">
        <v>789</v>
      </c>
      <c r="E55" s="61">
        <v>763</v>
      </c>
    </row>
    <row r="56" spans="1:7" x14ac:dyDescent="0.25">
      <c r="A56" s="73"/>
      <c r="B56" s="53" t="s">
        <v>44</v>
      </c>
      <c r="C56" s="61">
        <v>789</v>
      </c>
      <c r="E56" s="61">
        <v>738</v>
      </c>
    </row>
    <row r="57" spans="1:7" x14ac:dyDescent="0.25">
      <c r="A57" s="73" t="s">
        <v>36</v>
      </c>
      <c r="B57" s="53" t="s">
        <v>76</v>
      </c>
      <c r="C57" s="61">
        <v>787</v>
      </c>
      <c r="D57" s="61">
        <v>795</v>
      </c>
    </row>
    <row r="58" spans="1:7" x14ac:dyDescent="0.25">
      <c r="A58" s="73"/>
      <c r="B58" s="53" t="s">
        <v>44</v>
      </c>
      <c r="C58" s="61">
        <v>766</v>
      </c>
      <c r="D58" s="61">
        <v>795</v>
      </c>
    </row>
    <row r="59" spans="1:7" x14ac:dyDescent="0.25">
      <c r="A59" s="73" t="s">
        <v>37</v>
      </c>
      <c r="B59" s="53" t="s">
        <v>76</v>
      </c>
      <c r="C59" s="61">
        <v>852</v>
      </c>
      <c r="D59" s="61">
        <v>868</v>
      </c>
      <c r="G59" s="61">
        <v>821</v>
      </c>
    </row>
    <row r="60" spans="1:7" x14ac:dyDescent="0.25">
      <c r="A60" s="73"/>
      <c r="B60" s="53" t="s">
        <v>44</v>
      </c>
      <c r="C60" s="61">
        <v>811</v>
      </c>
      <c r="D60" s="61">
        <v>827</v>
      </c>
      <c r="G60" s="61">
        <v>779</v>
      </c>
    </row>
    <row r="61" spans="1:7" x14ac:dyDescent="0.25">
      <c r="A61" s="73" t="s">
        <v>47</v>
      </c>
      <c r="B61" s="53" t="s">
        <v>76</v>
      </c>
    </row>
    <row r="62" spans="1:7" x14ac:dyDescent="0.25">
      <c r="A62" s="73"/>
      <c r="B62" s="53" t="s">
        <v>44</v>
      </c>
    </row>
    <row r="63" spans="1:7" x14ac:dyDescent="0.25">
      <c r="A63" s="73" t="s">
        <v>42</v>
      </c>
      <c r="B63" s="53" t="s">
        <v>76</v>
      </c>
      <c r="D63" s="61">
        <v>800</v>
      </c>
      <c r="E63" s="61">
        <v>733</v>
      </c>
    </row>
    <row r="64" spans="1:7" x14ac:dyDescent="0.25">
      <c r="A64" s="73"/>
      <c r="B64" s="53" t="s">
        <v>44</v>
      </c>
      <c r="D64" s="61">
        <v>726</v>
      </c>
      <c r="E64" s="61">
        <v>710</v>
      </c>
    </row>
    <row r="65" spans="1:7" x14ac:dyDescent="0.25">
      <c r="A65" s="73" t="s">
        <v>43</v>
      </c>
      <c r="B65" s="53" t="s">
        <v>76</v>
      </c>
      <c r="E65" s="61">
        <v>733</v>
      </c>
    </row>
    <row r="66" spans="1:7" x14ac:dyDescent="0.25">
      <c r="A66" s="73"/>
      <c r="B66" s="53" t="s">
        <v>44</v>
      </c>
      <c r="E66" s="61">
        <v>710</v>
      </c>
    </row>
    <row r="67" spans="1:7" x14ac:dyDescent="0.25">
      <c r="A67" s="73" t="s">
        <v>14</v>
      </c>
      <c r="B67" s="53" t="s">
        <v>76</v>
      </c>
      <c r="D67" s="61">
        <v>631</v>
      </c>
      <c r="G67" s="61">
        <v>676</v>
      </c>
    </row>
    <row r="68" spans="1:7" x14ac:dyDescent="0.25">
      <c r="A68" s="73"/>
      <c r="B68" s="53" t="s">
        <v>44</v>
      </c>
      <c r="D68" s="61">
        <v>615</v>
      </c>
      <c r="G68" s="61">
        <v>632</v>
      </c>
    </row>
    <row r="69" spans="1:7" x14ac:dyDescent="0.25">
      <c r="A69" s="73" t="s">
        <v>11</v>
      </c>
      <c r="B69" s="53" t="s">
        <v>76</v>
      </c>
      <c r="C69" s="61">
        <v>755</v>
      </c>
      <c r="F69" s="61">
        <v>723</v>
      </c>
      <c r="G69" s="61">
        <v>789</v>
      </c>
    </row>
    <row r="70" spans="1:7" x14ac:dyDescent="0.25">
      <c r="A70" s="73"/>
      <c r="B70" s="53" t="s">
        <v>44</v>
      </c>
      <c r="C70" s="61">
        <v>703</v>
      </c>
      <c r="F70" s="61">
        <v>661</v>
      </c>
      <c r="G70" s="61">
        <v>742</v>
      </c>
    </row>
    <row r="71" spans="1:7" x14ac:dyDescent="0.25">
      <c r="A71" s="73" t="s">
        <v>38</v>
      </c>
      <c r="B71" s="53" t="s">
        <v>76</v>
      </c>
      <c r="C71" s="61">
        <v>656</v>
      </c>
    </row>
    <row r="72" spans="1:7" x14ac:dyDescent="0.25">
      <c r="A72" s="73"/>
      <c r="B72" s="53" t="s">
        <v>44</v>
      </c>
      <c r="C72" s="61">
        <v>656</v>
      </c>
    </row>
    <row r="73" spans="1:7" x14ac:dyDescent="0.25">
      <c r="A73" s="73" t="s">
        <v>10</v>
      </c>
      <c r="B73" s="53" t="s">
        <v>76</v>
      </c>
      <c r="C73" s="61">
        <v>755</v>
      </c>
    </row>
    <row r="74" spans="1:7" x14ac:dyDescent="0.25">
      <c r="A74" s="73"/>
      <c r="B74" s="53" t="s">
        <v>44</v>
      </c>
      <c r="C74" s="61">
        <v>755</v>
      </c>
    </row>
    <row r="75" spans="1:7" x14ac:dyDescent="0.25">
      <c r="A75" s="75" t="s">
        <v>65</v>
      </c>
      <c r="B75" s="53" t="s">
        <v>76</v>
      </c>
    </row>
    <row r="76" spans="1:7" x14ac:dyDescent="0.25">
      <c r="A76" s="75"/>
      <c r="B76" s="53" t="s">
        <v>44</v>
      </c>
    </row>
    <row r="77" spans="1:7" x14ac:dyDescent="0.25">
      <c r="A77" s="73" t="s">
        <v>48</v>
      </c>
      <c r="B77" s="53" t="s">
        <v>76</v>
      </c>
    </row>
    <row r="78" spans="1:7" x14ac:dyDescent="0.25">
      <c r="A78" s="73"/>
      <c r="B78" s="53" t="s">
        <v>44</v>
      </c>
    </row>
    <row r="79" spans="1:7" x14ac:dyDescent="0.25">
      <c r="A79" s="73" t="s">
        <v>7</v>
      </c>
      <c r="B79" s="53" t="s">
        <v>76</v>
      </c>
      <c r="C79" s="61">
        <v>629</v>
      </c>
      <c r="D79" s="61">
        <v>852</v>
      </c>
      <c r="E79" s="61">
        <v>759</v>
      </c>
    </row>
    <row r="80" spans="1:7" x14ac:dyDescent="0.25">
      <c r="A80" s="73"/>
      <c r="B80" s="53" t="s">
        <v>44</v>
      </c>
      <c r="C80" s="61">
        <v>629</v>
      </c>
      <c r="D80" s="61">
        <v>821</v>
      </c>
      <c r="E80" s="61">
        <v>759</v>
      </c>
    </row>
    <row r="81" spans="1:7" x14ac:dyDescent="0.25">
      <c r="A81" s="73" t="s">
        <v>5</v>
      </c>
      <c r="B81" s="53" t="s">
        <v>76</v>
      </c>
      <c r="C81" s="61">
        <v>806</v>
      </c>
      <c r="D81" s="61">
        <v>800</v>
      </c>
      <c r="E81" s="61">
        <v>781</v>
      </c>
      <c r="F81" s="61">
        <v>747</v>
      </c>
      <c r="G81" s="61">
        <v>848</v>
      </c>
    </row>
    <row r="82" spans="1:7" x14ac:dyDescent="0.25">
      <c r="A82" s="73"/>
      <c r="B82" s="53" t="s">
        <v>44</v>
      </c>
      <c r="C82" s="61">
        <v>806</v>
      </c>
      <c r="D82" s="61">
        <v>778</v>
      </c>
      <c r="E82" s="61">
        <v>770</v>
      </c>
      <c r="F82" s="61">
        <v>726</v>
      </c>
      <c r="G82" s="61">
        <v>769</v>
      </c>
    </row>
    <row r="83" spans="1:7" x14ac:dyDescent="0.25">
      <c r="A83" s="73" t="s">
        <v>39</v>
      </c>
      <c r="B83" s="53" t="s">
        <v>76</v>
      </c>
      <c r="G83" s="61">
        <v>597</v>
      </c>
    </row>
    <row r="84" spans="1:7" x14ac:dyDescent="0.25">
      <c r="A84" s="73"/>
      <c r="B84" s="53" t="s">
        <v>44</v>
      </c>
      <c r="G84" s="61">
        <v>597</v>
      </c>
    </row>
    <row r="85" spans="1:7" x14ac:dyDescent="0.25">
      <c r="A85" s="73" t="s">
        <v>40</v>
      </c>
      <c r="B85" s="53" t="s">
        <v>76</v>
      </c>
      <c r="D85" s="61">
        <v>719</v>
      </c>
      <c r="G85" s="61">
        <v>748</v>
      </c>
    </row>
    <row r="86" spans="1:7" x14ac:dyDescent="0.25">
      <c r="A86" s="73"/>
      <c r="B86" s="53" t="s">
        <v>44</v>
      </c>
      <c r="D86" s="61">
        <v>719</v>
      </c>
      <c r="G86" s="61">
        <v>748</v>
      </c>
    </row>
    <row r="87" spans="1:7" x14ac:dyDescent="0.25">
      <c r="A87" s="75" t="s">
        <v>66</v>
      </c>
      <c r="B87" s="53" t="s">
        <v>76</v>
      </c>
      <c r="C87" s="61">
        <v>747</v>
      </c>
      <c r="D87" s="61">
        <v>674</v>
      </c>
    </row>
    <row r="88" spans="1:7" x14ac:dyDescent="0.25">
      <c r="A88" s="75"/>
      <c r="B88" s="53" t="s">
        <v>44</v>
      </c>
      <c r="C88" s="61">
        <v>705</v>
      </c>
      <c r="D88" s="61">
        <v>654</v>
      </c>
    </row>
    <row r="89" spans="1:7" x14ac:dyDescent="0.25">
      <c r="A89" s="75" t="s">
        <v>67</v>
      </c>
      <c r="B89" s="53" t="s">
        <v>76</v>
      </c>
      <c r="D89" s="61">
        <v>734</v>
      </c>
    </row>
    <row r="90" spans="1:7" x14ac:dyDescent="0.25">
      <c r="A90" s="76"/>
      <c r="B90" s="53" t="s">
        <v>44</v>
      </c>
      <c r="D90" s="61">
        <v>700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Resultatlista</vt:lpstr>
      <vt:lpstr>ev. summeringsblad</vt:lpstr>
      <vt:lpstr>Gällande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Användare</dc:creator>
  <cp:lastModifiedBy>Gunnar Persson</cp:lastModifiedBy>
  <dcterms:created xsi:type="dcterms:W3CDTF">2016-08-02T16:59:06Z</dcterms:created>
  <dcterms:modified xsi:type="dcterms:W3CDTF">2024-06-09T09:47:38Z</dcterms:modified>
</cp:coreProperties>
</file>