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Gunnars dokument\Bågskytte\KBKstruktur\Logotyper och mallar KBK\"/>
    </mc:Choice>
  </mc:AlternateContent>
  <xr:revisionPtr revIDLastSave="0" documentId="13_ncr:1_{87160C79-A8AF-43B1-B7E6-C564C2819877}" xr6:coauthVersionLast="47" xr6:coauthVersionMax="47" xr10:uidLastSave="{00000000-0000-0000-0000-000000000000}"/>
  <bookViews>
    <workbookView xWindow="-120" yWindow="-120" windowWidth="29040" windowHeight="15720" tabRatio="886" xr2:uid="{00000000-000D-0000-FFFF-FFFF00000000}"/>
  </bookViews>
  <sheets>
    <sheet name="Resultatlista" sheetId="7" r:id="rId1"/>
    <sheet name="ev. summeringsblad" sheetId="8" r:id="rId2"/>
    <sheet name="Gällande" sheetId="5" state="hidden" r:id="rId3"/>
    <sheet name="Ute-JSM 2025" sheetId="22" state="hidden" r:id="rId4"/>
    <sheet name="Ute-SM 2025" sheetId="21" state="hidden" r:id="rId5"/>
    <sheet name="Ute-JSM 2024" sheetId="20" state="hidden" r:id="rId6"/>
    <sheet name="Ute-JSM 2023" sheetId="17" state="hidden" r:id="rId7"/>
    <sheet name="Ute-SM 2024" sheetId="19" state="hidden" r:id="rId8"/>
    <sheet name="Ute-SM 2023" sheetId="18" state="hidden" r:id="rId9"/>
    <sheet name="Ute-JSM 2022" sheetId="16" state="hidden" r:id="rId10"/>
    <sheet name="Ute-SM 2022" sheetId="15" state="hidden" r:id="rId11"/>
    <sheet name="Ute-SM 2021" sheetId="13" state="hidden" r:id="rId12"/>
    <sheet name="Ute-JSM 2021" sheetId="14" state="hidden" r:id="rId13"/>
    <sheet name="Ute-SM 2019" sheetId="12" state="hidden" r:id="rId14"/>
    <sheet name="Ute-JSM 2019" sheetId="11" state="hidden" r:id="rId15"/>
    <sheet name="Ute-SM 2018" sheetId="9" state="hidden" r:id="rId16"/>
    <sheet name="Ute-JSM 2018" sheetId="10" state="hidden" r:id="rId17"/>
    <sheet name="Ute-SM 2017" sheetId="3" state="hidden" r:id="rId18"/>
    <sheet name="Ute-JSM 2017" sheetId="1" state="hidden" r:id="rId19"/>
    <sheet name="Ute-SM 2016" sheetId="4" state="hidden" r:id="rId20"/>
    <sheet name="Ute-JSM 2016" sheetId="6" state="hidden" r:id="rId21"/>
  </sheets>
  <definedNames>
    <definedName name="_xlnm._FilterDatabase" localSheetId="1" hidden="1">'ev. summeringsblad'!$A$6:$E$6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3" i="7" l="1"/>
  <c r="E92" i="7"/>
  <c r="E91" i="7"/>
  <c r="E90" i="7"/>
  <c r="E89" i="7"/>
  <c r="E88" i="7"/>
  <c r="E87" i="7"/>
  <c r="E86" i="7"/>
  <c r="E68" i="7"/>
  <c r="E67" i="7"/>
  <c r="E66" i="7"/>
  <c r="E59" i="7"/>
  <c r="E58" i="7"/>
  <c r="E57" i="7"/>
  <c r="E56" i="7"/>
  <c r="E38" i="7"/>
  <c r="E37" i="7"/>
  <c r="E36" i="7"/>
  <c r="E35" i="7"/>
  <c r="E34" i="7"/>
  <c r="E33" i="7"/>
  <c r="E32" i="7"/>
  <c r="E31" i="7"/>
  <c r="E15" i="7"/>
  <c r="E14" i="7"/>
  <c r="E13" i="7"/>
  <c r="E12" i="7"/>
  <c r="E11" i="7"/>
  <c r="E10" i="7"/>
  <c r="E9" i="7"/>
  <c r="E8" i="7"/>
  <c r="AE23" i="5"/>
  <c r="AD23" i="5"/>
  <c r="AE20" i="5"/>
  <c r="AD20" i="5"/>
  <c r="AE17" i="5"/>
  <c r="AE13" i="5"/>
  <c r="AD13" i="5"/>
  <c r="AE12" i="5"/>
  <c r="F12" i="5" s="1"/>
  <c r="AD12" i="5"/>
  <c r="AE11" i="5"/>
  <c r="F11" i="5" s="1"/>
  <c r="AD11" i="5"/>
  <c r="E11" i="5" s="1"/>
  <c r="AE8" i="5"/>
  <c r="AD8" i="5"/>
  <c r="AE7" i="5"/>
  <c r="AD7" i="5"/>
  <c r="AE6" i="5"/>
  <c r="AD6" i="5"/>
  <c r="AE43" i="5"/>
  <c r="AE42" i="5"/>
  <c r="AD42" i="5"/>
  <c r="AE41" i="5"/>
  <c r="AD41" i="5"/>
  <c r="AE40" i="5"/>
  <c r="AD40" i="5"/>
  <c r="AE37" i="5"/>
  <c r="E37" i="5"/>
  <c r="AE36" i="5"/>
  <c r="AD36" i="5"/>
  <c r="AE35" i="5"/>
  <c r="AD35" i="5"/>
  <c r="C148" i="22"/>
  <c r="C149" i="22"/>
  <c r="C150" i="22"/>
  <c r="C151" i="22"/>
  <c r="C147" i="22"/>
  <c r="C144" i="22"/>
  <c r="C145" i="22"/>
  <c r="C143" i="22"/>
  <c r="C132" i="22"/>
  <c r="C107" i="22"/>
  <c r="C108" i="22"/>
  <c r="C109" i="22"/>
  <c r="C110" i="22"/>
  <c r="C111" i="22"/>
  <c r="C112" i="22"/>
  <c r="C113" i="22"/>
  <c r="C114" i="22"/>
  <c r="C115" i="22"/>
  <c r="C106" i="22"/>
  <c r="C98" i="22"/>
  <c r="C99" i="22"/>
  <c r="C100" i="22"/>
  <c r="C101" i="22"/>
  <c r="C102" i="22"/>
  <c r="C103" i="22"/>
  <c r="C104" i="22"/>
  <c r="C97" i="22"/>
  <c r="C83" i="22"/>
  <c r="C38" i="22"/>
  <c r="C39" i="22"/>
  <c r="C40" i="22"/>
  <c r="C41" i="22"/>
  <c r="C42" i="22"/>
  <c r="C43" i="22"/>
  <c r="C44" i="22"/>
  <c r="C45" i="22"/>
  <c r="C46" i="22"/>
  <c r="C47" i="22"/>
  <c r="C48" i="22"/>
  <c r="C37" i="22"/>
  <c r="C28" i="22"/>
  <c r="C29" i="22"/>
  <c r="C30" i="22"/>
  <c r="C31" i="22"/>
  <c r="C32" i="22"/>
  <c r="C33" i="22"/>
  <c r="C34" i="22"/>
  <c r="C35" i="22"/>
  <c r="C27" i="22"/>
  <c r="C10" i="22"/>
  <c r="AE68" i="5"/>
  <c r="AD68" i="5"/>
  <c r="AE69" i="5"/>
  <c r="AD69" i="5"/>
  <c r="AE66" i="5"/>
  <c r="AD66" i="5"/>
  <c r="AE67" i="5"/>
  <c r="AD67" i="5"/>
  <c r="AE65" i="5"/>
  <c r="AD65" i="5"/>
  <c r="AE64" i="5"/>
  <c r="AD64" i="5"/>
  <c r="AE63" i="5"/>
  <c r="AD63" i="5"/>
  <c r="AE61" i="5"/>
  <c r="AD61" i="5"/>
  <c r="AE60" i="5"/>
  <c r="AD60" i="5"/>
  <c r="AE59" i="5"/>
  <c r="AD59" i="5"/>
  <c r="AE58" i="5"/>
  <c r="AD58" i="5"/>
  <c r="AE57" i="5"/>
  <c r="AD57" i="5"/>
  <c r="AE56" i="5"/>
  <c r="AD56" i="5"/>
  <c r="AE52" i="5"/>
  <c r="AD52" i="5"/>
  <c r="AE51" i="5"/>
  <c r="AE50" i="5"/>
  <c r="AD50" i="5"/>
  <c r="AE49" i="5"/>
  <c r="AD49" i="5"/>
  <c r="AE48" i="5"/>
  <c r="AD48" i="5"/>
  <c r="AE47" i="5"/>
  <c r="AD47" i="5"/>
  <c r="AE46" i="5"/>
  <c r="AD46" i="5"/>
  <c r="AE45" i="5"/>
  <c r="AD45" i="5"/>
  <c r="AE44" i="5"/>
  <c r="AD44" i="5"/>
  <c r="C275" i="21"/>
  <c r="C260" i="21"/>
  <c r="C259" i="21"/>
  <c r="C254" i="21"/>
  <c r="C213" i="21"/>
  <c r="C214" i="21"/>
  <c r="C215" i="21"/>
  <c r="C199" i="21"/>
  <c r="C200" i="21"/>
  <c r="C141" i="21"/>
  <c r="C140" i="21"/>
  <c r="C171" i="19"/>
  <c r="C219" i="21"/>
  <c r="C220" i="21"/>
  <c r="C221" i="21"/>
  <c r="C131" i="21"/>
  <c r="C125" i="21"/>
  <c r="C136" i="21"/>
  <c r="C137" i="21"/>
  <c r="C138" i="21"/>
  <c r="C128" i="21"/>
  <c r="C129" i="21"/>
  <c r="C130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72" i="21"/>
  <c r="C71" i="21"/>
  <c r="C73" i="21"/>
  <c r="C74" i="21"/>
  <c r="C75" i="21"/>
  <c r="C76" i="21"/>
  <c r="C77" i="21"/>
  <c r="C78" i="21"/>
  <c r="C79" i="21"/>
  <c r="C80" i="21"/>
  <c r="C60" i="21"/>
  <c r="C61" i="21"/>
  <c r="C62" i="21"/>
  <c r="C63" i="21"/>
  <c r="C64" i="21"/>
  <c r="C65" i="21"/>
  <c r="C54" i="21"/>
  <c r="C53" i="21"/>
  <c r="C52" i="21"/>
  <c r="C49" i="21"/>
  <c r="C5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15" i="21"/>
  <c r="C8" i="21"/>
  <c r="C9" i="21"/>
  <c r="C10" i="21"/>
  <c r="C11" i="21"/>
  <c r="C12" i="21"/>
  <c r="C13" i="21"/>
  <c r="C14" i="21"/>
  <c r="L7" i="5"/>
  <c r="L8" i="5"/>
  <c r="L11" i="5"/>
  <c r="L12" i="5"/>
  <c r="L16" i="5"/>
  <c r="L17" i="5"/>
  <c r="L20" i="5"/>
  <c r="L21" i="5"/>
  <c r="L22" i="5"/>
  <c r="L23" i="5"/>
  <c r="L25" i="5"/>
  <c r="L27" i="5"/>
  <c r="L30" i="5"/>
  <c r="L32" i="5"/>
  <c r="L40" i="5"/>
  <c r="L41" i="5"/>
  <c r="L36" i="5"/>
  <c r="L37" i="5"/>
  <c r="L62" i="5"/>
  <c r="E62" i="5"/>
  <c r="D62" i="5" s="1"/>
  <c r="F62" i="5"/>
  <c r="E7" i="5"/>
  <c r="F7" i="5"/>
  <c r="E8" i="5"/>
  <c r="F8" i="5"/>
  <c r="E12" i="5"/>
  <c r="E16" i="5"/>
  <c r="F16" i="5"/>
  <c r="E17" i="5"/>
  <c r="F17" i="5"/>
  <c r="E20" i="5"/>
  <c r="F20" i="5"/>
  <c r="E21" i="5"/>
  <c r="F21" i="5"/>
  <c r="F24" i="5"/>
  <c r="E25" i="5"/>
  <c r="F25" i="5"/>
  <c r="E27" i="5"/>
  <c r="F27" i="5"/>
  <c r="E28" i="5"/>
  <c r="F28" i="5"/>
  <c r="E30" i="5"/>
  <c r="F30" i="5"/>
  <c r="E32" i="5"/>
  <c r="F32" i="5"/>
  <c r="E36" i="5"/>
  <c r="F36" i="5"/>
  <c r="F37" i="5"/>
  <c r="E40" i="5"/>
  <c r="F40" i="5"/>
  <c r="E41" i="5"/>
  <c r="F41" i="5"/>
  <c r="E66" i="5"/>
  <c r="F66" i="5"/>
  <c r="C166" i="22"/>
  <c r="C162" i="22"/>
  <c r="C158" i="22"/>
  <c r="C155" i="22"/>
  <c r="C154" i="22"/>
  <c r="C140" i="22"/>
  <c r="C137" i="22"/>
  <c r="C134" i="22"/>
  <c r="C129" i="22"/>
  <c r="C128" i="22"/>
  <c r="C127" i="22"/>
  <c r="C117" i="22"/>
  <c r="C95" i="22"/>
  <c r="C94" i="22"/>
  <c r="C93" i="22"/>
  <c r="C92" i="22"/>
  <c r="C88" i="22"/>
  <c r="C87" i="22"/>
  <c r="C86" i="22"/>
  <c r="C85" i="22"/>
  <c r="C82" i="22"/>
  <c r="C81" i="22"/>
  <c r="C77" i="22"/>
  <c r="C76" i="22"/>
  <c r="C70" i="22"/>
  <c r="C69" i="22"/>
  <c r="C68" i="22"/>
  <c r="C67" i="22"/>
  <c r="C66" i="22"/>
  <c r="C58" i="22"/>
  <c r="C57" i="22"/>
  <c r="C56" i="22"/>
  <c r="C55" i="22"/>
  <c r="C54" i="22"/>
  <c r="C53" i="22"/>
  <c r="C24" i="22"/>
  <c r="C23" i="22"/>
  <c r="C22" i="22"/>
  <c r="C21" i="22"/>
  <c r="C20" i="22"/>
  <c r="C19" i="22"/>
  <c r="C18" i="22"/>
  <c r="C15" i="22"/>
  <c r="C14" i="22"/>
  <c r="C13" i="22"/>
  <c r="C12" i="22"/>
  <c r="C9" i="22"/>
  <c r="C8" i="22"/>
  <c r="C6" i="22"/>
  <c r="C5" i="22"/>
  <c r="C281" i="21"/>
  <c r="C280" i="21"/>
  <c r="C276" i="21"/>
  <c r="C274" i="21"/>
  <c r="C273" i="21"/>
  <c r="C272" i="21"/>
  <c r="C271" i="21"/>
  <c r="C270" i="21"/>
  <c r="C269" i="21"/>
  <c r="C268" i="21"/>
  <c r="C262" i="21"/>
  <c r="C261" i="21"/>
  <c r="C258" i="21"/>
  <c r="C257" i="21"/>
  <c r="C256" i="21"/>
  <c r="C253" i="21"/>
  <c r="C251" i="21"/>
  <c r="C250" i="21"/>
  <c r="C246" i="21"/>
  <c r="C245" i="21"/>
  <c r="C241" i="21"/>
  <c r="C240" i="21"/>
  <c r="C239" i="21"/>
  <c r="C238" i="21"/>
  <c r="C233" i="21"/>
  <c r="C232" i="21"/>
  <c r="C231" i="21"/>
  <c r="C230" i="21"/>
  <c r="C222" i="21"/>
  <c r="C218" i="21"/>
  <c r="C216" i="21"/>
  <c r="C212" i="21"/>
  <c r="C211" i="21"/>
  <c r="C210" i="21"/>
  <c r="C209" i="21"/>
  <c r="C208" i="21"/>
  <c r="C207" i="21"/>
  <c r="C206" i="21"/>
  <c r="C205" i="21"/>
  <c r="C204" i="21"/>
  <c r="C202" i="21"/>
  <c r="C201" i="21"/>
  <c r="C198" i="21"/>
  <c r="C197" i="21"/>
  <c r="C196" i="21"/>
  <c r="C195" i="21"/>
  <c r="C194" i="21"/>
  <c r="C193" i="21"/>
  <c r="C192" i="21"/>
  <c r="C191" i="21"/>
  <c r="C190" i="21"/>
  <c r="C189" i="21"/>
  <c r="C188" i="21"/>
  <c r="C187" i="21"/>
  <c r="C186" i="21"/>
  <c r="C185" i="21"/>
  <c r="C184" i="21"/>
  <c r="C183" i="21"/>
  <c r="C182" i="21"/>
  <c r="C181" i="21"/>
  <c r="C180" i="21"/>
  <c r="C179" i="21"/>
  <c r="C178" i="21"/>
  <c r="C177" i="21"/>
  <c r="C176" i="21"/>
  <c r="C175" i="21"/>
  <c r="C171" i="21"/>
  <c r="C170" i="21"/>
  <c r="C166" i="21"/>
  <c r="C165" i="21"/>
  <c r="C164" i="21"/>
  <c r="C163" i="21"/>
  <c r="C162" i="21"/>
  <c r="C161" i="21"/>
  <c r="C160" i="21"/>
  <c r="C159" i="21"/>
  <c r="C158" i="21"/>
  <c r="C157" i="21"/>
  <c r="C156" i="21"/>
  <c r="C152" i="21"/>
  <c r="C151" i="21"/>
  <c r="C150" i="21"/>
  <c r="C149" i="21"/>
  <c r="C148" i="21"/>
  <c r="C147" i="21"/>
  <c r="C146" i="21"/>
  <c r="C145" i="21"/>
  <c r="C135" i="21"/>
  <c r="C134" i="21"/>
  <c r="C133" i="21"/>
  <c r="C132" i="21"/>
  <c r="C127" i="21"/>
  <c r="C126" i="21"/>
  <c r="C124" i="21"/>
  <c r="C123" i="21"/>
  <c r="C122" i="21"/>
  <c r="C121" i="21"/>
  <c r="C120" i="21"/>
  <c r="C119" i="21"/>
  <c r="C118" i="21"/>
  <c r="C117" i="21"/>
  <c r="C116" i="21"/>
  <c r="C115" i="21"/>
  <c r="C114" i="21"/>
  <c r="C113" i="21"/>
  <c r="C112" i="21"/>
  <c r="C111" i="21"/>
  <c r="C110" i="21"/>
  <c r="C109" i="21"/>
  <c r="C108" i="21"/>
  <c r="C107" i="21"/>
  <c r="C106" i="21"/>
  <c r="C105" i="21"/>
  <c r="C104" i="21"/>
  <c r="C85" i="21"/>
  <c r="C84" i="21"/>
  <c r="C81" i="21"/>
  <c r="C70" i="21"/>
  <c r="C69" i="21"/>
  <c r="C68" i="21"/>
  <c r="C67" i="21"/>
  <c r="C59" i="21"/>
  <c r="C58" i="21"/>
  <c r="C57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20" i="21"/>
  <c r="C19" i="21"/>
  <c r="C18" i="21"/>
  <c r="C17" i="21"/>
  <c r="C7" i="21"/>
  <c r="C6" i="21"/>
  <c r="C5" i="21"/>
  <c r="C4" i="21"/>
  <c r="C3" i="21"/>
  <c r="F90" i="7" l="1"/>
  <c r="F93" i="7"/>
  <c r="F92" i="7"/>
  <c r="F91" i="7"/>
  <c r="F56" i="7"/>
  <c r="F58" i="7"/>
  <c r="F57" i="7"/>
  <c r="F11" i="7"/>
  <c r="F59" i="7"/>
  <c r="G62" i="5"/>
  <c r="D7" i="5" l="1"/>
  <c r="G7" i="5" s="1"/>
  <c r="D8" i="5"/>
  <c r="G8" i="5" s="1"/>
  <c r="D11" i="5"/>
  <c r="G11" i="5" s="1"/>
  <c r="D12" i="5"/>
  <c r="G12" i="5" s="1"/>
  <c r="D16" i="5"/>
  <c r="G16" i="5" s="1"/>
  <c r="D17" i="5"/>
  <c r="G17" i="5" s="1"/>
  <c r="D20" i="5"/>
  <c r="G20" i="5" s="1"/>
  <c r="D21" i="5"/>
  <c r="G21" i="5" s="1"/>
  <c r="D25" i="5"/>
  <c r="G25" i="5" s="1"/>
  <c r="D27" i="5"/>
  <c r="G27" i="5" s="1"/>
  <c r="D30" i="5"/>
  <c r="G30" i="5" s="1"/>
  <c r="D32" i="5"/>
  <c r="G32" i="5" s="1"/>
  <c r="D36" i="5"/>
  <c r="G36" i="5" s="1"/>
  <c r="D37" i="5"/>
  <c r="G37" i="5" s="1"/>
  <c r="D40" i="5"/>
  <c r="G40" i="5" s="1"/>
  <c r="D41" i="5"/>
  <c r="G41" i="5" s="1"/>
  <c r="AC68" i="5"/>
  <c r="AB68" i="5"/>
  <c r="AB67" i="5"/>
  <c r="AB59" i="5"/>
  <c r="AC43" i="5"/>
  <c r="AB43" i="5"/>
  <c r="AC42" i="5"/>
  <c r="AB42" i="5"/>
  <c r="AC39" i="5"/>
  <c r="AB39" i="5"/>
  <c r="AC38" i="5"/>
  <c r="AB38" i="5"/>
  <c r="AC35" i="5"/>
  <c r="AB35" i="5"/>
  <c r="AB26" i="5"/>
  <c r="AB24" i="5"/>
  <c r="E24" i="5" s="1"/>
  <c r="AC22" i="5"/>
  <c r="AB22" i="5"/>
  <c r="AC23" i="5"/>
  <c r="AB23" i="5"/>
  <c r="AC19" i="5"/>
  <c r="AB19" i="5"/>
  <c r="AC18" i="5"/>
  <c r="AB18" i="5"/>
  <c r="AC15" i="5"/>
  <c r="AC14" i="5"/>
  <c r="AB14" i="5"/>
  <c r="AC13" i="5"/>
  <c r="AB13" i="5"/>
  <c r="AC10" i="5"/>
  <c r="AB10" i="5"/>
  <c r="AC9" i="5"/>
  <c r="AB9" i="5"/>
  <c r="AC6" i="5"/>
  <c r="AB6" i="5"/>
  <c r="C126" i="20"/>
  <c r="C128" i="20"/>
  <c r="C129" i="20"/>
  <c r="C132" i="20"/>
  <c r="C125" i="20"/>
  <c r="C124" i="20"/>
  <c r="C118" i="20"/>
  <c r="C119" i="20"/>
  <c r="C117" i="20"/>
  <c r="C113" i="20"/>
  <c r="C114" i="20"/>
  <c r="C115" i="20"/>
  <c r="C112" i="20"/>
  <c r="C107" i="20"/>
  <c r="C108" i="20"/>
  <c r="C109" i="20"/>
  <c r="C110" i="20"/>
  <c r="C106" i="20"/>
  <c r="C103" i="20"/>
  <c r="C97" i="20"/>
  <c r="C98" i="20"/>
  <c r="C99" i="20"/>
  <c r="C100" i="20"/>
  <c r="C101" i="20"/>
  <c r="C96" i="20"/>
  <c r="C94" i="20"/>
  <c r="C93" i="20"/>
  <c r="C92" i="20"/>
  <c r="C91" i="20"/>
  <c r="C90" i="20"/>
  <c r="C89" i="20"/>
  <c r="C88" i="20"/>
  <c r="C87" i="20"/>
  <c r="C86" i="20"/>
  <c r="C75" i="20"/>
  <c r="C76" i="20"/>
  <c r="C77" i="20"/>
  <c r="C78" i="20"/>
  <c r="C79" i="20"/>
  <c r="C80" i="20"/>
  <c r="C81" i="20"/>
  <c r="C82" i="20"/>
  <c r="C83" i="20"/>
  <c r="C84" i="20"/>
  <c r="C74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59" i="20"/>
  <c r="C57" i="20"/>
  <c r="C56" i="20"/>
  <c r="C54" i="20"/>
  <c r="C53" i="20"/>
  <c r="C52" i="20"/>
  <c r="C41" i="20"/>
  <c r="C42" i="20"/>
  <c r="C43" i="20"/>
  <c r="C44" i="20"/>
  <c r="C45" i="20"/>
  <c r="C46" i="20"/>
  <c r="C47" i="20"/>
  <c r="C48" i="20"/>
  <c r="C49" i="20"/>
  <c r="C50" i="20"/>
  <c r="C40" i="20"/>
  <c r="C28" i="20"/>
  <c r="C29" i="20"/>
  <c r="C30" i="20"/>
  <c r="C31" i="20"/>
  <c r="C32" i="20"/>
  <c r="C33" i="20"/>
  <c r="C34" i="20"/>
  <c r="C35" i="20"/>
  <c r="C36" i="20"/>
  <c r="C37" i="20"/>
  <c r="C38" i="20"/>
  <c r="C27" i="20"/>
  <c r="C24" i="20"/>
  <c r="C19" i="20"/>
  <c r="C20" i="20"/>
  <c r="C21" i="20"/>
  <c r="C22" i="20"/>
  <c r="C23" i="20"/>
  <c r="C18" i="20"/>
  <c r="C13" i="20"/>
  <c r="C14" i="20"/>
  <c r="C15" i="20"/>
  <c r="C16" i="20"/>
  <c r="C12" i="20"/>
  <c r="C6" i="20"/>
  <c r="C8" i="20"/>
  <c r="C9" i="20"/>
  <c r="C5" i="20"/>
  <c r="C221" i="19"/>
  <c r="C220" i="19"/>
  <c r="AC57" i="5" s="1"/>
  <c r="C216" i="19"/>
  <c r="C215" i="19"/>
  <c r="C214" i="19"/>
  <c r="C213" i="19"/>
  <c r="C212" i="19"/>
  <c r="C211" i="19"/>
  <c r="C210" i="19"/>
  <c r="C207" i="19"/>
  <c r="C201" i="19"/>
  <c r="C200" i="19"/>
  <c r="AC60" i="5" s="1"/>
  <c r="F60" i="5" s="1"/>
  <c r="C198" i="19"/>
  <c r="C197" i="19"/>
  <c r="AC61" i="5" s="1"/>
  <c r="C186" i="19"/>
  <c r="C187" i="19"/>
  <c r="C188" i="19"/>
  <c r="C189" i="19"/>
  <c r="C190" i="19"/>
  <c r="C192" i="19"/>
  <c r="C193" i="19"/>
  <c r="C194" i="19"/>
  <c r="C195" i="19"/>
  <c r="C203" i="19"/>
  <c r="C204" i="19"/>
  <c r="C205" i="19"/>
  <c r="C206" i="19"/>
  <c r="C209" i="19"/>
  <c r="C185" i="19"/>
  <c r="C129" i="19"/>
  <c r="C130" i="19"/>
  <c r="C128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14" i="19"/>
  <c r="AB69" i="5" s="1"/>
  <c r="C104" i="19"/>
  <c r="AC67" i="5" s="1"/>
  <c r="C105" i="19"/>
  <c r="C106" i="19"/>
  <c r="C107" i="19"/>
  <c r="C108" i="19"/>
  <c r="C109" i="19"/>
  <c r="C110" i="19"/>
  <c r="C111" i="19"/>
  <c r="C112" i="19"/>
  <c r="C103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7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52" i="19"/>
  <c r="C178" i="19"/>
  <c r="C179" i="19"/>
  <c r="C180" i="19"/>
  <c r="C177" i="19"/>
  <c r="AC54" i="5" s="1"/>
  <c r="C173" i="19"/>
  <c r="C172" i="19"/>
  <c r="C167" i="19"/>
  <c r="C168" i="19"/>
  <c r="C169" i="19"/>
  <c r="C160" i="19"/>
  <c r="AB49" i="5" s="1"/>
  <c r="C161" i="19"/>
  <c r="C162" i="19"/>
  <c r="C163" i="19"/>
  <c r="C164" i="19"/>
  <c r="C165" i="19"/>
  <c r="C166" i="19"/>
  <c r="C156" i="19"/>
  <c r="C157" i="19"/>
  <c r="C158" i="19"/>
  <c r="C134" i="19"/>
  <c r="C135" i="19"/>
  <c r="AB52" i="5" s="1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33" i="19"/>
  <c r="C49" i="19"/>
  <c r="C48" i="19"/>
  <c r="C35" i="19"/>
  <c r="C36" i="19"/>
  <c r="C37" i="19"/>
  <c r="AC46" i="5" s="1"/>
  <c r="F46" i="5" s="1"/>
  <c r="C38" i="19"/>
  <c r="C39" i="19"/>
  <c r="C40" i="19"/>
  <c r="C41" i="19"/>
  <c r="C42" i="19"/>
  <c r="C44" i="19"/>
  <c r="C45" i="19"/>
  <c r="C46" i="19"/>
  <c r="C47" i="19"/>
  <c r="C34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15" i="19"/>
  <c r="C4" i="19"/>
  <c r="C5" i="19"/>
  <c r="C6" i="19"/>
  <c r="C7" i="19"/>
  <c r="C8" i="19"/>
  <c r="C9" i="19"/>
  <c r="C3" i="19"/>
  <c r="AB44" i="5" s="1"/>
  <c r="AA43" i="5"/>
  <c r="Z43" i="5"/>
  <c r="AA42" i="5"/>
  <c r="Z42" i="5"/>
  <c r="AA38" i="5"/>
  <c r="AA39" i="5"/>
  <c r="Z39" i="5"/>
  <c r="Z38" i="5"/>
  <c r="AA35" i="5"/>
  <c r="Z29" i="5"/>
  <c r="AA29" i="5"/>
  <c r="F29" i="5" s="1"/>
  <c r="AA22" i="5"/>
  <c r="Z22" i="5"/>
  <c r="AA19" i="5"/>
  <c r="Z19" i="5"/>
  <c r="AA18" i="5"/>
  <c r="Z18" i="5"/>
  <c r="AA15" i="5"/>
  <c r="AA14" i="5"/>
  <c r="Z14" i="5"/>
  <c r="AA13" i="5"/>
  <c r="Z13" i="5"/>
  <c r="AA10" i="5"/>
  <c r="Z10" i="5"/>
  <c r="AA9" i="5"/>
  <c r="Z9" i="5"/>
  <c r="AA6" i="5"/>
  <c r="Z6" i="5"/>
  <c r="C107" i="17"/>
  <c r="C108" i="17"/>
  <c r="C96" i="17"/>
  <c r="C95" i="17"/>
  <c r="C91" i="17"/>
  <c r="C92" i="17"/>
  <c r="C73" i="17"/>
  <c r="C74" i="17"/>
  <c r="C66" i="17"/>
  <c r="C52" i="17"/>
  <c r="C53" i="17"/>
  <c r="C54" i="17"/>
  <c r="C55" i="17"/>
  <c r="C56" i="17"/>
  <c r="C57" i="17"/>
  <c r="C58" i="17"/>
  <c r="C59" i="17"/>
  <c r="C60" i="17"/>
  <c r="C61" i="17"/>
  <c r="C16" i="17"/>
  <c r="C17" i="17"/>
  <c r="C18" i="17"/>
  <c r="C19" i="17"/>
  <c r="C6" i="17"/>
  <c r="C114" i="17"/>
  <c r="C106" i="17"/>
  <c r="C94" i="17"/>
  <c r="C90" i="17"/>
  <c r="C8" i="17"/>
  <c r="AA69" i="5"/>
  <c r="Z69" i="5"/>
  <c r="AA67" i="5"/>
  <c r="Z67" i="5"/>
  <c r="AA68" i="5"/>
  <c r="Z68" i="5"/>
  <c r="AA65" i="5"/>
  <c r="Z65" i="5"/>
  <c r="AA64" i="5"/>
  <c r="Z64" i="5"/>
  <c r="AA63" i="5"/>
  <c r="Z63" i="5"/>
  <c r="AA59" i="5"/>
  <c r="Z59" i="5"/>
  <c r="AA58" i="5"/>
  <c r="Z58" i="5"/>
  <c r="AA57" i="5"/>
  <c r="Z57" i="5"/>
  <c r="AA56" i="5"/>
  <c r="Z56" i="5"/>
  <c r="AA54" i="5"/>
  <c r="Z54" i="5"/>
  <c r="AA52" i="5"/>
  <c r="Z52" i="5"/>
  <c r="AA51" i="5"/>
  <c r="Z51" i="5"/>
  <c r="AA50" i="5"/>
  <c r="Z50" i="5"/>
  <c r="AA49" i="5"/>
  <c r="Z49" i="5"/>
  <c r="AA48" i="5"/>
  <c r="Z48" i="5"/>
  <c r="AA47" i="5"/>
  <c r="Z47" i="5"/>
  <c r="AA45" i="5"/>
  <c r="Z45" i="5"/>
  <c r="AA44" i="5"/>
  <c r="Z44" i="5"/>
  <c r="C209" i="18"/>
  <c r="C208" i="18"/>
  <c r="C200" i="18"/>
  <c r="C193" i="18"/>
  <c r="C194" i="18"/>
  <c r="C195" i="18"/>
  <c r="C192" i="18"/>
  <c r="C175" i="18"/>
  <c r="C167" i="18"/>
  <c r="C168" i="18"/>
  <c r="C127" i="18"/>
  <c r="C128" i="18"/>
  <c r="C114" i="18"/>
  <c r="C115" i="18"/>
  <c r="C116" i="18"/>
  <c r="C117" i="18"/>
  <c r="C118" i="18"/>
  <c r="C119" i="18"/>
  <c r="C120" i="18"/>
  <c r="C121" i="18"/>
  <c r="C107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70" i="18"/>
  <c r="C71" i="18"/>
  <c r="C72" i="18"/>
  <c r="C59" i="18"/>
  <c r="C60" i="18"/>
  <c r="C61" i="18"/>
  <c r="C62" i="18"/>
  <c r="C63" i="18"/>
  <c r="C64" i="18"/>
  <c r="C47" i="18"/>
  <c r="C35" i="18"/>
  <c r="C36" i="18"/>
  <c r="C37" i="18"/>
  <c r="C38" i="18"/>
  <c r="C39" i="18"/>
  <c r="C22" i="18"/>
  <c r="C23" i="18"/>
  <c r="C24" i="18"/>
  <c r="C25" i="18"/>
  <c r="C26" i="18"/>
  <c r="C27" i="18"/>
  <c r="C28" i="18"/>
  <c r="C4" i="18"/>
  <c r="C5" i="18"/>
  <c r="C6" i="18"/>
  <c r="C7" i="18"/>
  <c r="C8" i="18"/>
  <c r="C9" i="18"/>
  <c r="C10" i="18"/>
  <c r="C11" i="18"/>
  <c r="C12" i="18"/>
  <c r="C13" i="18"/>
  <c r="C3" i="18"/>
  <c r="C206" i="18"/>
  <c r="C205" i="18"/>
  <c r="C204" i="18"/>
  <c r="C203" i="18"/>
  <c r="C202" i="18"/>
  <c r="C201" i="18"/>
  <c r="C199" i="18"/>
  <c r="C198" i="18"/>
  <c r="C197" i="18"/>
  <c r="C190" i="18"/>
  <c r="C189" i="18"/>
  <c r="C188" i="18"/>
  <c r="C187" i="18"/>
  <c r="C185" i="18"/>
  <c r="C184" i="18"/>
  <c r="C183" i="18"/>
  <c r="C182" i="18"/>
  <c r="C181" i="18"/>
  <c r="C180" i="18"/>
  <c r="C178" i="18"/>
  <c r="C177" i="18"/>
  <c r="C176" i="18"/>
  <c r="C174" i="18"/>
  <c r="C173" i="18"/>
  <c r="C172" i="18"/>
  <c r="C170" i="18"/>
  <c r="C169" i="18"/>
  <c r="C166" i="18"/>
  <c r="C164" i="18"/>
  <c r="C163" i="18"/>
  <c r="C162" i="18"/>
  <c r="C161" i="18"/>
  <c r="C160" i="18"/>
  <c r="C159" i="18"/>
  <c r="C158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C144" i="18"/>
  <c r="C143" i="18"/>
  <c r="C142" i="18"/>
  <c r="C141" i="18"/>
  <c r="C140" i="18"/>
  <c r="C139" i="18"/>
  <c r="C138" i="18"/>
  <c r="C137" i="18"/>
  <c r="C136" i="18"/>
  <c r="C135" i="18"/>
  <c r="C134" i="18"/>
  <c r="C133" i="18"/>
  <c r="C132" i="18"/>
  <c r="C131" i="18"/>
  <c r="C129" i="18"/>
  <c r="C126" i="18"/>
  <c r="C124" i="18"/>
  <c r="C123" i="18"/>
  <c r="C122" i="18"/>
  <c r="C113" i="18"/>
  <c r="C112" i="18"/>
  <c r="C110" i="18"/>
  <c r="C109" i="18"/>
  <c r="C108" i="18"/>
  <c r="C106" i="18"/>
  <c r="C105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69" i="18"/>
  <c r="C68" i="18"/>
  <c r="C67" i="18"/>
  <c r="C66" i="18"/>
  <c r="C65" i="18"/>
  <c r="C58" i="18"/>
  <c r="C57" i="18"/>
  <c r="C56" i="18"/>
  <c r="C55" i="18"/>
  <c r="C54" i="18"/>
  <c r="C51" i="18"/>
  <c r="C50" i="18"/>
  <c r="C49" i="18"/>
  <c r="C48" i="18"/>
  <c r="C46" i="18"/>
  <c r="C45" i="18"/>
  <c r="C44" i="18"/>
  <c r="C42" i="18"/>
  <c r="C41" i="18"/>
  <c r="C40" i="18"/>
  <c r="C34" i="18"/>
  <c r="C32" i="18"/>
  <c r="C31" i="18"/>
  <c r="C30" i="18"/>
  <c r="C29" i="18"/>
  <c r="C21" i="18"/>
  <c r="C20" i="18"/>
  <c r="C19" i="18"/>
  <c r="C18" i="18"/>
  <c r="C17" i="18"/>
  <c r="C16" i="18"/>
  <c r="C15" i="18"/>
  <c r="C110" i="17"/>
  <c r="C104" i="17"/>
  <c r="C103" i="17"/>
  <c r="C102" i="17"/>
  <c r="C101" i="17"/>
  <c r="C100" i="17"/>
  <c r="C99" i="17"/>
  <c r="C87" i="17"/>
  <c r="C85" i="17"/>
  <c r="C84" i="17"/>
  <c r="C83" i="17"/>
  <c r="C82" i="17"/>
  <c r="C81" i="17"/>
  <c r="C80" i="17"/>
  <c r="C78" i="17"/>
  <c r="C77" i="17"/>
  <c r="C76" i="17"/>
  <c r="C75" i="17"/>
  <c r="C72" i="17"/>
  <c r="C71" i="17"/>
  <c r="C69" i="17"/>
  <c r="C68" i="17"/>
  <c r="C67" i="17"/>
  <c r="C65" i="17"/>
  <c r="C64" i="17"/>
  <c r="C62" i="17"/>
  <c r="C51" i="17"/>
  <c r="C50" i="17"/>
  <c r="C48" i="17"/>
  <c r="C46" i="17"/>
  <c r="C45" i="17"/>
  <c r="C44" i="17"/>
  <c r="C42" i="17"/>
  <c r="C41" i="17"/>
  <c r="C40" i="17"/>
  <c r="C39" i="17"/>
  <c r="C38" i="17"/>
  <c r="C37" i="17"/>
  <c r="C36" i="17"/>
  <c r="C35" i="17"/>
  <c r="C34" i="17"/>
  <c r="C32" i="17"/>
  <c r="C31" i="17"/>
  <c r="C30" i="17"/>
  <c r="C29" i="17"/>
  <c r="C28" i="17"/>
  <c r="C27" i="17"/>
  <c r="C26" i="17"/>
  <c r="C25" i="17"/>
  <c r="C24" i="17"/>
  <c r="C23" i="17"/>
  <c r="C21" i="17"/>
  <c r="C20" i="17"/>
  <c r="C15" i="17"/>
  <c r="C14" i="17"/>
  <c r="C13" i="17"/>
  <c r="C11" i="17"/>
  <c r="C10" i="17"/>
  <c r="C5" i="17"/>
  <c r="Y43" i="5"/>
  <c r="X43" i="5"/>
  <c r="Y42" i="5"/>
  <c r="X42" i="5"/>
  <c r="Y39" i="5"/>
  <c r="X39" i="5"/>
  <c r="Y38" i="5"/>
  <c r="X38" i="5"/>
  <c r="Y35" i="5"/>
  <c r="X35" i="5"/>
  <c r="Y31" i="5"/>
  <c r="X31" i="5"/>
  <c r="Y23" i="5"/>
  <c r="X23" i="5"/>
  <c r="Y18" i="5"/>
  <c r="X18" i="5"/>
  <c r="Y14" i="5"/>
  <c r="X14" i="5"/>
  <c r="Y13" i="5"/>
  <c r="X13" i="5"/>
  <c r="Y10" i="5"/>
  <c r="X10" i="5"/>
  <c r="Y9" i="5"/>
  <c r="X9" i="5"/>
  <c r="Y6" i="5"/>
  <c r="X6" i="5"/>
  <c r="C89" i="16"/>
  <c r="C83" i="16"/>
  <c r="C84" i="16"/>
  <c r="C85" i="16"/>
  <c r="C79" i="16"/>
  <c r="C74" i="16"/>
  <c r="C66" i="16"/>
  <c r="C67" i="16"/>
  <c r="C60" i="16"/>
  <c r="C61" i="16"/>
  <c r="C52" i="16"/>
  <c r="C48" i="16"/>
  <c r="C49" i="16"/>
  <c r="C39" i="16"/>
  <c r="C40" i="16"/>
  <c r="C41" i="16"/>
  <c r="C42" i="16"/>
  <c r="C29" i="16"/>
  <c r="C30" i="16"/>
  <c r="C31" i="16"/>
  <c r="C20" i="16"/>
  <c r="C21" i="16"/>
  <c r="C22" i="16"/>
  <c r="C11" i="16"/>
  <c r="C12" i="16"/>
  <c r="C13" i="16"/>
  <c r="C88" i="16"/>
  <c r="C86" i="16"/>
  <c r="C82" i="16"/>
  <c r="C81" i="16"/>
  <c r="C78" i="16"/>
  <c r="C76" i="16"/>
  <c r="C75" i="16"/>
  <c r="C73" i="16"/>
  <c r="C72" i="16"/>
  <c r="C71" i="16"/>
  <c r="C69" i="16"/>
  <c r="C68" i="16"/>
  <c r="C65" i="16"/>
  <c r="C64" i="16"/>
  <c r="C62" i="16"/>
  <c r="C59" i="16"/>
  <c r="C58" i="16"/>
  <c r="C57" i="16"/>
  <c r="C56" i="16"/>
  <c r="C55" i="16"/>
  <c r="C54" i="16"/>
  <c r="C50" i="16"/>
  <c r="C47" i="16"/>
  <c r="C46" i="16"/>
  <c r="C44" i="16"/>
  <c r="C43" i="16"/>
  <c r="C38" i="16"/>
  <c r="C37" i="16"/>
  <c r="C36" i="16"/>
  <c r="C34" i="16"/>
  <c r="C33" i="16"/>
  <c r="C32" i="16"/>
  <c r="C28" i="16"/>
  <c r="C27" i="16"/>
  <c r="C26" i="16"/>
  <c r="C25" i="16"/>
  <c r="C24" i="16"/>
  <c r="C19" i="16"/>
  <c r="C18" i="16"/>
  <c r="C16" i="16"/>
  <c r="C15" i="16"/>
  <c r="C14" i="16"/>
  <c r="C10" i="16"/>
  <c r="C9" i="16"/>
  <c r="C7" i="16"/>
  <c r="C5" i="16"/>
  <c r="AC64" i="5" l="1"/>
  <c r="AC51" i="5"/>
  <c r="AC56" i="5"/>
  <c r="AC58" i="5"/>
  <c r="AC47" i="5"/>
  <c r="AC49" i="5"/>
  <c r="AB56" i="5"/>
  <c r="AC50" i="5"/>
  <c r="AC59" i="5"/>
  <c r="AC63" i="5"/>
  <c r="AB57" i="5"/>
  <c r="AC65" i="5"/>
  <c r="AB58" i="5"/>
  <c r="AC69" i="5"/>
  <c r="AC52" i="5"/>
  <c r="AC48" i="5"/>
  <c r="AC45" i="5"/>
  <c r="AB61" i="5"/>
  <c r="AB63" i="5"/>
  <c r="AB50" i="5"/>
  <c r="AB54" i="5"/>
  <c r="AB64" i="5"/>
  <c r="AB51" i="5"/>
  <c r="AB65" i="5"/>
  <c r="AC44" i="5"/>
  <c r="AB45" i="5"/>
  <c r="AB48" i="5"/>
  <c r="Y52" i="5"/>
  <c r="X52" i="5"/>
  <c r="Y69" i="5"/>
  <c r="X69" i="5"/>
  <c r="X68" i="5"/>
  <c r="Y67" i="5"/>
  <c r="X67" i="5"/>
  <c r="Y65" i="5"/>
  <c r="X65" i="5"/>
  <c r="Y64" i="5"/>
  <c r="X64" i="5"/>
  <c r="Y59" i="5"/>
  <c r="X59" i="5"/>
  <c r="Y58" i="5"/>
  <c r="X58" i="5"/>
  <c r="X55" i="5"/>
  <c r="Y56" i="5"/>
  <c r="X56" i="5"/>
  <c r="Y54" i="5"/>
  <c r="X54" i="5"/>
  <c r="Y50" i="5"/>
  <c r="X50" i="5"/>
  <c r="X49" i="5"/>
  <c r="Y49" i="5"/>
  <c r="Y48" i="5"/>
  <c r="X48" i="5"/>
  <c r="Y47" i="5"/>
  <c r="X47" i="5"/>
  <c r="X46" i="5"/>
  <c r="E46" i="5" s="1"/>
  <c r="Y45" i="5"/>
  <c r="Y44" i="5"/>
  <c r="X45" i="5"/>
  <c r="X44" i="5"/>
  <c r="C163" i="15"/>
  <c r="C164" i="15"/>
  <c r="C165" i="15"/>
  <c r="C153" i="15"/>
  <c r="C127" i="15"/>
  <c r="C128" i="15"/>
  <c r="C57" i="15"/>
  <c r="C58" i="15"/>
  <c r="C59" i="15"/>
  <c r="C60" i="15"/>
  <c r="C61" i="15"/>
  <c r="C62" i="15"/>
  <c r="C63" i="15"/>
  <c r="C64" i="15"/>
  <c r="C65" i="15"/>
  <c r="C43" i="15"/>
  <c r="C44" i="15"/>
  <c r="C45" i="15"/>
  <c r="C46" i="15"/>
  <c r="C8" i="15"/>
  <c r="C169" i="15"/>
  <c r="C168" i="15"/>
  <c r="C167" i="15"/>
  <c r="C166" i="15"/>
  <c r="C162" i="15"/>
  <c r="C161" i="15"/>
  <c r="C155" i="15"/>
  <c r="C154" i="15"/>
  <c r="C152" i="15"/>
  <c r="C151" i="15"/>
  <c r="C149" i="15"/>
  <c r="C148" i="15"/>
  <c r="C147" i="15"/>
  <c r="C146" i="15"/>
  <c r="C145" i="15"/>
  <c r="C144" i="15"/>
  <c r="C142" i="15"/>
  <c r="C141" i="15"/>
  <c r="C140" i="15"/>
  <c r="C139" i="15"/>
  <c r="C138" i="15"/>
  <c r="C137" i="15"/>
  <c r="C135" i="15"/>
  <c r="C134" i="15"/>
  <c r="C133" i="15"/>
  <c r="C131" i="15"/>
  <c r="C130" i="15"/>
  <c r="C129" i="15"/>
  <c r="C126" i="15"/>
  <c r="C125" i="15"/>
  <c r="C124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3" i="15"/>
  <c r="C92" i="15"/>
  <c r="C91" i="15"/>
  <c r="C90" i="15"/>
  <c r="C89" i="15"/>
  <c r="C88" i="15"/>
  <c r="C87" i="15"/>
  <c r="C85" i="15"/>
  <c r="C84" i="15"/>
  <c r="C83" i="15"/>
  <c r="C82" i="15"/>
  <c r="C81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56" i="15"/>
  <c r="C55" i="15"/>
  <c r="C54" i="15"/>
  <c r="C53" i="15"/>
  <c r="C52" i="15"/>
  <c r="C51" i="15"/>
  <c r="C49" i="15"/>
  <c r="C48" i="15"/>
  <c r="C47" i="15"/>
  <c r="C42" i="15"/>
  <c r="C41" i="15"/>
  <c r="C40" i="15"/>
  <c r="C39" i="15"/>
  <c r="C36" i="15"/>
  <c r="C35" i="15"/>
  <c r="C34" i="15"/>
  <c r="C33" i="15"/>
  <c r="C32" i="15"/>
  <c r="C31" i="15"/>
  <c r="C30" i="15"/>
  <c r="C28" i="15"/>
  <c r="C27" i="15"/>
  <c r="C26" i="15"/>
  <c r="C25" i="15"/>
  <c r="C24" i="15"/>
  <c r="C22" i="15"/>
  <c r="C21" i="15"/>
  <c r="C20" i="15"/>
  <c r="C19" i="15"/>
  <c r="C18" i="15"/>
  <c r="C17" i="15"/>
  <c r="C16" i="15"/>
  <c r="C15" i="15"/>
  <c r="C14" i="15"/>
  <c r="C13" i="15"/>
  <c r="C12" i="15"/>
  <c r="C10" i="15"/>
  <c r="C9" i="15"/>
  <c r="C7" i="15"/>
  <c r="C6" i="15"/>
  <c r="C5" i="15"/>
  <c r="C4" i="15"/>
  <c r="C3" i="15"/>
  <c r="B3" i="8"/>
  <c r="D3" i="8"/>
  <c r="B4" i="8"/>
  <c r="W61" i="5" l="1"/>
  <c r="V61" i="5"/>
  <c r="W59" i="5"/>
  <c r="V59" i="5"/>
  <c r="W58" i="5"/>
  <c r="V58" i="5"/>
  <c r="W57" i="5"/>
  <c r="V57" i="5"/>
  <c r="W56" i="5"/>
  <c r="V56" i="5"/>
  <c r="W54" i="5"/>
  <c r="V54" i="5"/>
  <c r="W52" i="5"/>
  <c r="V52" i="5"/>
  <c r="W50" i="5"/>
  <c r="V50" i="5"/>
  <c r="W49" i="5"/>
  <c r="V49" i="5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1" i="13"/>
  <c r="C122" i="13"/>
  <c r="C123" i="13"/>
  <c r="C124" i="13"/>
  <c r="C125" i="13"/>
  <c r="C126" i="13"/>
  <c r="C128" i="13"/>
  <c r="C129" i="13"/>
  <c r="C130" i="13"/>
  <c r="C131" i="13"/>
  <c r="C132" i="13"/>
  <c r="C133" i="13"/>
  <c r="C135" i="13"/>
  <c r="C136" i="13"/>
  <c r="C137" i="13"/>
  <c r="C138" i="13"/>
  <c r="C139" i="13"/>
  <c r="C140" i="13"/>
  <c r="C142" i="13"/>
  <c r="C143" i="13"/>
  <c r="C144" i="13"/>
  <c r="C145" i="13"/>
  <c r="C146" i="13"/>
  <c r="C147" i="13"/>
  <c r="C148" i="13"/>
  <c r="C149" i="13"/>
  <c r="C150" i="13"/>
  <c r="C151" i="13"/>
  <c r="C153" i="13"/>
  <c r="C154" i="13"/>
  <c r="C155" i="13"/>
  <c r="C156" i="13"/>
  <c r="C158" i="13"/>
  <c r="C159" i="13"/>
  <c r="C160" i="13"/>
  <c r="C162" i="13"/>
  <c r="C163" i="13"/>
  <c r="C164" i="13"/>
  <c r="C165" i="13"/>
  <c r="C166" i="13"/>
  <c r="C167" i="13"/>
  <c r="C169" i="13"/>
  <c r="C170" i="13"/>
  <c r="C88" i="13"/>
  <c r="W43" i="5"/>
  <c r="V43" i="5"/>
  <c r="W42" i="5"/>
  <c r="V42" i="5"/>
  <c r="W39" i="5"/>
  <c r="V39" i="5"/>
  <c r="W38" i="5"/>
  <c r="V38" i="5"/>
  <c r="W23" i="5"/>
  <c r="V23" i="5"/>
  <c r="W22" i="5"/>
  <c r="W14" i="5"/>
  <c r="V14" i="5"/>
  <c r="W13" i="5"/>
  <c r="V13" i="5"/>
  <c r="W10" i="5"/>
  <c r="V10" i="5"/>
  <c r="W9" i="5"/>
  <c r="V9" i="5"/>
  <c r="C4" i="14"/>
  <c r="C5" i="14"/>
  <c r="C7" i="14"/>
  <c r="C8" i="14"/>
  <c r="C9" i="14"/>
  <c r="C10" i="14"/>
  <c r="C11" i="14"/>
  <c r="C12" i="14"/>
  <c r="C14" i="14"/>
  <c r="C15" i="14"/>
  <c r="C16" i="14"/>
  <c r="C17" i="14"/>
  <c r="C18" i="14"/>
  <c r="C19" i="14"/>
  <c r="C20" i="14"/>
  <c r="C22" i="14"/>
  <c r="C23" i="14"/>
  <c r="C24" i="14"/>
  <c r="C25" i="14"/>
  <c r="C26" i="14"/>
  <c r="C27" i="14"/>
  <c r="C28" i="14"/>
  <c r="C29" i="14"/>
  <c r="C30" i="14"/>
  <c r="C31" i="14"/>
  <c r="C32" i="14"/>
  <c r="C34" i="14"/>
  <c r="C35" i="14"/>
  <c r="C36" i="14"/>
  <c r="C37" i="14"/>
  <c r="C38" i="14"/>
  <c r="C40" i="14"/>
  <c r="C41" i="14"/>
  <c r="C42" i="14"/>
  <c r="C44" i="14"/>
  <c r="C45" i="14"/>
  <c r="C46" i="14"/>
  <c r="C47" i="14"/>
  <c r="C49" i="14"/>
  <c r="C50" i="14"/>
  <c r="C51" i="14"/>
  <c r="C52" i="14"/>
  <c r="C53" i="14"/>
  <c r="C55" i="14"/>
  <c r="C56" i="14"/>
  <c r="C57" i="14"/>
  <c r="C58" i="14"/>
  <c r="C60" i="14"/>
  <c r="C61" i="14"/>
  <c r="C62" i="14"/>
  <c r="C3" i="14"/>
  <c r="W69" i="5"/>
  <c r="V69" i="5"/>
  <c r="W67" i="5"/>
  <c r="V67" i="5"/>
  <c r="W65" i="5"/>
  <c r="V65" i="5"/>
  <c r="W64" i="5"/>
  <c r="V64" i="5"/>
  <c r="W48" i="5"/>
  <c r="V48" i="5"/>
  <c r="W47" i="5"/>
  <c r="V47" i="5"/>
  <c r="W45" i="5"/>
  <c r="V45" i="5"/>
  <c r="W44" i="5"/>
  <c r="V44" i="5"/>
  <c r="F32" i="13"/>
  <c r="C4" i="13"/>
  <c r="C5" i="13"/>
  <c r="C6" i="13"/>
  <c r="C7" i="13"/>
  <c r="C8" i="13"/>
  <c r="C9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5" i="13"/>
  <c r="C26" i="13"/>
  <c r="C27" i="13"/>
  <c r="C28" i="13"/>
  <c r="C29" i="13"/>
  <c r="C30" i="13"/>
  <c r="C32" i="13"/>
  <c r="C33" i="13"/>
  <c r="C34" i="13"/>
  <c r="C35" i="13"/>
  <c r="C36" i="13"/>
  <c r="C37" i="13"/>
  <c r="C38" i="13"/>
  <c r="C39" i="13"/>
  <c r="C42" i="13"/>
  <c r="C43" i="13"/>
  <c r="C44" i="13"/>
  <c r="C45" i="13"/>
  <c r="C46" i="13"/>
  <c r="C47" i="13"/>
  <c r="C48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1" i="13"/>
  <c r="C72" i="13"/>
  <c r="C73" i="13"/>
  <c r="C74" i="13"/>
  <c r="C75" i="13"/>
  <c r="C76" i="13"/>
  <c r="C77" i="13"/>
  <c r="C79" i="13"/>
  <c r="C80" i="13"/>
  <c r="C81" i="13"/>
  <c r="C82" i="13"/>
  <c r="C83" i="13"/>
  <c r="C84" i="13"/>
  <c r="C85" i="13"/>
  <c r="C86" i="13"/>
  <c r="C3" i="13"/>
  <c r="T47" i="5" l="1"/>
  <c r="U47" i="5"/>
  <c r="R47" i="5"/>
  <c r="S47" i="5"/>
  <c r="P47" i="5"/>
  <c r="T67" i="5" l="1"/>
  <c r="T59" i="5"/>
  <c r="T58" i="5"/>
  <c r="U57" i="5"/>
  <c r="T54" i="5"/>
  <c r="T48" i="5"/>
  <c r="T44" i="5"/>
  <c r="C249" i="12"/>
  <c r="C236" i="12"/>
  <c r="C140" i="12"/>
  <c r="C115" i="12"/>
  <c r="C48" i="12"/>
  <c r="C49" i="12"/>
  <c r="C40" i="12"/>
  <c r="C41" i="12"/>
  <c r="C42" i="12"/>
  <c r="C43" i="12"/>
  <c r="C12" i="12"/>
  <c r="C13" i="12"/>
  <c r="C14" i="12"/>
  <c r="C15" i="12"/>
  <c r="C248" i="12"/>
  <c r="C247" i="12"/>
  <c r="C246" i="12"/>
  <c r="C245" i="12"/>
  <c r="C244" i="12"/>
  <c r="U69" i="5" s="1"/>
  <c r="C243" i="12"/>
  <c r="C242" i="12"/>
  <c r="C241" i="12"/>
  <c r="C240" i="12"/>
  <c r="C239" i="12"/>
  <c r="T69" i="5" s="1"/>
  <c r="C238" i="12"/>
  <c r="C237" i="12"/>
  <c r="C235" i="12"/>
  <c r="U68" i="5" s="1"/>
  <c r="C234" i="12"/>
  <c r="C233" i="12"/>
  <c r="C232" i="12"/>
  <c r="C231" i="12"/>
  <c r="C230" i="12"/>
  <c r="C229" i="12"/>
  <c r="C228" i="12"/>
  <c r="C227" i="12"/>
  <c r="C226" i="12"/>
  <c r="C225" i="12"/>
  <c r="C224" i="12"/>
  <c r="U67" i="5" s="1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U65" i="5" s="1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U64" i="5" s="1"/>
  <c r="C178" i="12"/>
  <c r="C177" i="12"/>
  <c r="C176" i="12"/>
  <c r="T64" i="5" s="1"/>
  <c r="C175" i="12"/>
  <c r="C174" i="12"/>
  <c r="C173" i="12"/>
  <c r="C172" i="12"/>
  <c r="C171" i="12"/>
  <c r="U63" i="5" s="1"/>
  <c r="F63" i="5" s="1"/>
  <c r="C170" i="12"/>
  <c r="C169" i="12"/>
  <c r="C168" i="12"/>
  <c r="C167" i="12"/>
  <c r="C166" i="12"/>
  <c r="C165" i="12"/>
  <c r="C164" i="12"/>
  <c r="C163" i="12"/>
  <c r="C162" i="12"/>
  <c r="C161" i="12"/>
  <c r="C160" i="12"/>
  <c r="C159" i="12"/>
  <c r="C158" i="12"/>
  <c r="C157" i="12"/>
  <c r="C156" i="12"/>
  <c r="C155" i="12"/>
  <c r="C154" i="12"/>
  <c r="C153" i="12"/>
  <c r="C152" i="12"/>
  <c r="C151" i="12"/>
  <c r="U59" i="5" s="1"/>
  <c r="C150" i="12"/>
  <c r="C149" i="12"/>
  <c r="C148" i="12"/>
  <c r="C147" i="12"/>
  <c r="C146" i="12"/>
  <c r="C145" i="12"/>
  <c r="C144" i="12"/>
  <c r="C143" i="12"/>
  <c r="C142" i="12"/>
  <c r="C141" i="12"/>
  <c r="U58" i="5" s="1"/>
  <c r="C139" i="12"/>
  <c r="T57" i="5" s="1"/>
  <c r="C138" i="12"/>
  <c r="C137" i="12"/>
  <c r="C136" i="12"/>
  <c r="C135" i="12"/>
  <c r="C134" i="12"/>
  <c r="C133" i="12"/>
  <c r="U56" i="5" s="1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U54" i="5" s="1"/>
  <c r="C114" i="12"/>
  <c r="U53" i="5" s="1"/>
  <c r="F53" i="5" s="1"/>
  <c r="C113" i="12"/>
  <c r="C112" i="12"/>
  <c r="C111" i="12"/>
  <c r="C110" i="12"/>
  <c r="C109" i="12"/>
  <c r="C108" i="12"/>
  <c r="C107" i="12"/>
  <c r="C106" i="12"/>
  <c r="C105" i="12"/>
  <c r="T52" i="5" s="1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U50" i="5" s="1"/>
  <c r="C62" i="12"/>
  <c r="C61" i="12"/>
  <c r="C60" i="12"/>
  <c r="C59" i="12"/>
  <c r="C58" i="12"/>
  <c r="C57" i="12"/>
  <c r="C56" i="12"/>
  <c r="C55" i="12"/>
  <c r="C54" i="12"/>
  <c r="C53" i="12"/>
  <c r="C52" i="12"/>
  <c r="T49" i="5" s="1"/>
  <c r="C51" i="12"/>
  <c r="C50" i="12"/>
  <c r="C47" i="12"/>
  <c r="C46" i="12"/>
  <c r="C45" i="12"/>
  <c r="C44" i="12"/>
  <c r="U48" i="5" s="1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U45" i="5" s="1"/>
  <c r="C16" i="12"/>
  <c r="C11" i="12"/>
  <c r="C10" i="12"/>
  <c r="C9" i="12"/>
  <c r="C8" i="12"/>
  <c r="C7" i="12"/>
  <c r="C6" i="12"/>
  <c r="C5" i="12"/>
  <c r="C4" i="12"/>
  <c r="C3" i="12"/>
  <c r="C2" i="12"/>
  <c r="C1" i="12"/>
  <c r="U44" i="5" s="1"/>
  <c r="T65" i="5" l="1"/>
  <c r="U52" i="5"/>
  <c r="T53" i="5"/>
  <c r="E53" i="5" s="1"/>
  <c r="U49" i="5"/>
  <c r="T45" i="5"/>
  <c r="T50" i="5"/>
  <c r="T56" i="5"/>
  <c r="T63" i="5"/>
  <c r="E63" i="5" s="1"/>
  <c r="T68" i="5"/>
  <c r="T43" i="5"/>
  <c r="O22" i="5"/>
  <c r="T13" i="5"/>
  <c r="C2" i="11"/>
  <c r="U35" i="5" s="1"/>
  <c r="C3" i="11"/>
  <c r="C4" i="11"/>
  <c r="C5" i="11"/>
  <c r="T39" i="5" s="1"/>
  <c r="C6" i="11"/>
  <c r="C7" i="11"/>
  <c r="C8" i="11"/>
  <c r="C9" i="11"/>
  <c r="C10" i="11"/>
  <c r="C11" i="11"/>
  <c r="C12" i="11"/>
  <c r="C13" i="11"/>
  <c r="C14" i="11"/>
  <c r="C15" i="11"/>
  <c r="C16" i="11"/>
  <c r="U38" i="5" s="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U43" i="5" s="1"/>
  <c r="C35" i="11"/>
  <c r="C36" i="11"/>
  <c r="C37" i="11"/>
  <c r="C38" i="11"/>
  <c r="C39" i="11"/>
  <c r="C40" i="11"/>
  <c r="C41" i="11"/>
  <c r="C42" i="11"/>
  <c r="C43" i="11"/>
  <c r="C44" i="11"/>
  <c r="T42" i="5" s="1"/>
  <c r="C45" i="11"/>
  <c r="C46" i="11"/>
  <c r="C47" i="11"/>
  <c r="C48" i="11"/>
  <c r="C49" i="11"/>
  <c r="C50" i="11"/>
  <c r="C51" i="11"/>
  <c r="C52" i="11"/>
  <c r="C53" i="11"/>
  <c r="C54" i="11"/>
  <c r="C55" i="11"/>
  <c r="C56" i="11"/>
  <c r="U6" i="5" s="1"/>
  <c r="F6" i="5" s="1"/>
  <c r="C57" i="11"/>
  <c r="C58" i="11"/>
  <c r="C59" i="11"/>
  <c r="C60" i="11"/>
  <c r="C61" i="11"/>
  <c r="C62" i="11"/>
  <c r="C63" i="11"/>
  <c r="C64" i="11"/>
  <c r="C65" i="11"/>
  <c r="C66" i="11"/>
  <c r="T10" i="5" s="1"/>
  <c r="C67" i="11"/>
  <c r="C68" i="11"/>
  <c r="C69" i="11"/>
  <c r="C70" i="11"/>
  <c r="C71" i="11"/>
  <c r="C72" i="11"/>
  <c r="C73" i="11"/>
  <c r="C74" i="11"/>
  <c r="C75" i="11"/>
  <c r="U9" i="5" s="1"/>
  <c r="C76" i="11"/>
  <c r="C77" i="11"/>
  <c r="C78" i="11"/>
  <c r="C79" i="11"/>
  <c r="C80" i="11"/>
  <c r="C81" i="11"/>
  <c r="C82" i="11"/>
  <c r="U14" i="5" s="1"/>
  <c r="C83" i="11"/>
  <c r="C84" i="11"/>
  <c r="C85" i="11"/>
  <c r="C86" i="11"/>
  <c r="C87" i="11"/>
  <c r="C88" i="11"/>
  <c r="C89" i="11"/>
  <c r="C90" i="11"/>
  <c r="U13" i="5" s="1"/>
  <c r="C91" i="11"/>
  <c r="C92" i="11"/>
  <c r="C93" i="11"/>
  <c r="C94" i="11"/>
  <c r="C95" i="11"/>
  <c r="C96" i="11"/>
  <c r="C97" i="11"/>
  <c r="C98" i="11"/>
  <c r="U19" i="5" s="1"/>
  <c r="C99" i="11"/>
  <c r="C100" i="11"/>
  <c r="C101" i="11"/>
  <c r="C102" i="11"/>
  <c r="C103" i="11"/>
  <c r="C104" i="11"/>
  <c r="C105" i="11"/>
  <c r="C106" i="11"/>
  <c r="C107" i="11"/>
  <c r="C108" i="11"/>
  <c r="T23" i="5" s="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T22" i="5" s="1"/>
  <c r="C124" i="11"/>
  <c r="C125" i="11"/>
  <c r="C126" i="11"/>
  <c r="T31" i="5" s="1"/>
  <c r="C127" i="11"/>
  <c r="C128" i="11"/>
  <c r="C129" i="11"/>
  <c r="C130" i="11"/>
  <c r="C131" i="11"/>
  <c r="C132" i="11"/>
  <c r="C133" i="11"/>
  <c r="C134" i="11"/>
  <c r="C135" i="11"/>
  <c r="C136" i="11"/>
  <c r="U26" i="5" s="1"/>
  <c r="F26" i="5" s="1"/>
  <c r="C1" i="11"/>
  <c r="T35" i="5" s="1"/>
  <c r="U10" i="5" l="1"/>
  <c r="U22" i="5"/>
  <c r="U31" i="5"/>
  <c r="U42" i="5"/>
  <c r="T6" i="5"/>
  <c r="T14" i="5"/>
  <c r="U23" i="5"/>
  <c r="T38" i="5"/>
  <c r="T26" i="5"/>
  <c r="T9" i="5"/>
  <c r="T19" i="5"/>
  <c r="U39" i="5"/>
  <c r="Q34" i="5"/>
  <c r="Q33" i="5"/>
  <c r="P33" i="5"/>
  <c r="P34" i="5"/>
  <c r="O34" i="5"/>
  <c r="O33" i="5"/>
  <c r="F33" i="5" s="1"/>
  <c r="N34" i="5"/>
  <c r="N33" i="5"/>
  <c r="Q19" i="5"/>
  <c r="Q18" i="5"/>
  <c r="F18" i="5" s="1"/>
  <c r="P19" i="5"/>
  <c r="P18" i="5"/>
  <c r="N19" i="5"/>
  <c r="N18" i="5"/>
  <c r="E18" i="5" s="1"/>
  <c r="D18" i="5" s="1"/>
  <c r="G18" i="5" s="1"/>
  <c r="Q14" i="5"/>
  <c r="Q13" i="5"/>
  <c r="P14" i="5"/>
  <c r="P13" i="5"/>
  <c r="N13" i="5"/>
  <c r="Q10" i="5"/>
  <c r="Q9" i="5"/>
  <c r="P10" i="5"/>
  <c r="P9" i="5"/>
  <c r="O10" i="5"/>
  <c r="O9" i="5"/>
  <c r="L10" i="5"/>
  <c r="L13" i="5"/>
  <c r="L14" i="5"/>
  <c r="L15" i="5"/>
  <c r="L18" i="5"/>
  <c r="L19" i="5"/>
  <c r="L24" i="5"/>
  <c r="D24" i="5" s="1"/>
  <c r="G24" i="5" s="1"/>
  <c r="L26" i="5"/>
  <c r="L28" i="5"/>
  <c r="D28" i="5" s="1"/>
  <c r="G28" i="5" s="1"/>
  <c r="L29" i="5"/>
  <c r="L31" i="5"/>
  <c r="L33" i="5"/>
  <c r="L34" i="5"/>
  <c r="L35" i="5"/>
  <c r="L38" i="5"/>
  <c r="N10" i="5"/>
  <c r="N9" i="5"/>
  <c r="E33" i="5" l="1"/>
  <c r="D33" i="5" s="1"/>
  <c r="G33" i="5" s="1"/>
  <c r="L6" i="5"/>
  <c r="L39" i="5"/>
  <c r="L42" i="5"/>
  <c r="L43" i="5"/>
  <c r="L44" i="5"/>
  <c r="L45" i="5"/>
  <c r="L46" i="5"/>
  <c r="D46" i="5" s="1"/>
  <c r="L47" i="5"/>
  <c r="L48" i="5"/>
  <c r="L49" i="5"/>
  <c r="L50" i="5"/>
  <c r="L51" i="5"/>
  <c r="L52" i="5"/>
  <c r="L53" i="5"/>
  <c r="D53" i="5" s="1"/>
  <c r="L54" i="5"/>
  <c r="L55" i="5"/>
  <c r="L56" i="5"/>
  <c r="L57" i="5"/>
  <c r="L58" i="5"/>
  <c r="L59" i="5"/>
  <c r="L60" i="5"/>
  <c r="L61" i="5"/>
  <c r="L63" i="5"/>
  <c r="D63" i="5" s="1"/>
  <c r="L64" i="5"/>
  <c r="L65" i="5"/>
  <c r="L66" i="5"/>
  <c r="D66" i="5" s="1"/>
  <c r="L67" i="5"/>
  <c r="L68" i="5"/>
  <c r="L69" i="5"/>
  <c r="L9" i="5"/>
  <c r="Q42" i="5" l="1"/>
  <c r="C1" i="10"/>
  <c r="R39" i="5" s="1"/>
  <c r="C2" i="10"/>
  <c r="C3" i="10"/>
  <c r="C4" i="10"/>
  <c r="C5" i="10"/>
  <c r="C6" i="10"/>
  <c r="C7" i="10"/>
  <c r="C8" i="10"/>
  <c r="C9" i="10"/>
  <c r="C10" i="10"/>
  <c r="C11" i="10"/>
  <c r="C12" i="10"/>
  <c r="R38" i="5" s="1"/>
  <c r="C13" i="10"/>
  <c r="C14" i="10"/>
  <c r="C15" i="10"/>
  <c r="C16" i="10"/>
  <c r="C17" i="10"/>
  <c r="C18" i="10"/>
  <c r="C19" i="10"/>
  <c r="C20" i="10"/>
  <c r="C21" i="10"/>
  <c r="C22" i="10"/>
  <c r="C23" i="10"/>
  <c r="C24" i="10"/>
  <c r="R43" i="5" s="1"/>
  <c r="C25" i="10"/>
  <c r="C26" i="10"/>
  <c r="C27" i="10"/>
  <c r="C28" i="10"/>
  <c r="C29" i="10"/>
  <c r="C30" i="10"/>
  <c r="C31" i="10"/>
  <c r="C32" i="10"/>
  <c r="C33" i="10"/>
  <c r="C35" i="10"/>
  <c r="C36" i="10"/>
  <c r="C37" i="10"/>
  <c r="C38" i="10"/>
  <c r="C39" i="10"/>
  <c r="R42" i="5" s="1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R22" i="5" s="1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34" i="10"/>
  <c r="Q39" i="5"/>
  <c r="Q38" i="5"/>
  <c r="P39" i="5"/>
  <c r="P38" i="5"/>
  <c r="O39" i="5"/>
  <c r="O38" i="5"/>
  <c r="N39" i="5"/>
  <c r="N38" i="5"/>
  <c r="E39" i="5" l="1"/>
  <c r="D39" i="5" s="1"/>
  <c r="F39" i="5"/>
  <c r="E38" i="5"/>
  <c r="D38" i="5" s="1"/>
  <c r="S23" i="5"/>
  <c r="R9" i="5"/>
  <c r="E9" i="5" s="1"/>
  <c r="D9" i="5" s="1"/>
  <c r="G9" i="5" s="1"/>
  <c r="S9" i="5"/>
  <c r="F9" i="5" s="1"/>
  <c r="R23" i="5"/>
  <c r="R19" i="5"/>
  <c r="E19" i="5" s="1"/>
  <c r="D19" i="5" s="1"/>
  <c r="S19" i="5"/>
  <c r="F19" i="5" s="1"/>
  <c r="S22" i="5"/>
  <c r="S34" i="5"/>
  <c r="F34" i="5" s="1"/>
  <c r="R34" i="5"/>
  <c r="E34" i="5" s="1"/>
  <c r="D34" i="5" s="1"/>
  <c r="G34" i="5" s="1"/>
  <c r="S13" i="5"/>
  <c r="O13" i="5"/>
  <c r="F13" i="5" s="1"/>
  <c r="R13" i="5"/>
  <c r="E13" i="5" s="1"/>
  <c r="D13" i="5" s="1"/>
  <c r="S31" i="5"/>
  <c r="R14" i="5"/>
  <c r="N14" i="5"/>
  <c r="E14" i="5" s="1"/>
  <c r="D14" i="5" s="1"/>
  <c r="S14" i="5"/>
  <c r="O14" i="5"/>
  <c r="S39" i="5"/>
  <c r="S38" i="5"/>
  <c r="F38" i="5" s="1"/>
  <c r="S10" i="5"/>
  <c r="F10" i="5" s="1"/>
  <c r="R10" i="5"/>
  <c r="E10" i="5" s="1"/>
  <c r="D10" i="5" s="1"/>
  <c r="G10" i="5" s="1"/>
  <c r="S42" i="5"/>
  <c r="S43" i="5"/>
  <c r="O44" i="5"/>
  <c r="C2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R48" i="5" s="1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R54" i="5" s="1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S55" i="5" s="1"/>
  <c r="F55" i="5" s="1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R59" i="5" s="1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R69" i="5" s="1"/>
  <c r="C228" i="9"/>
  <c r="C229" i="9"/>
  <c r="C230" i="9"/>
  <c r="C231" i="9"/>
  <c r="C232" i="9"/>
  <c r="C233" i="9"/>
  <c r="C234" i="9"/>
  <c r="C235" i="9"/>
  <c r="C236" i="9"/>
  <c r="C1" i="9"/>
  <c r="G13" i="5" l="1"/>
  <c r="G38" i="5"/>
  <c r="G19" i="5"/>
  <c r="F14" i="5"/>
  <c r="G14" i="5" s="1"/>
  <c r="G39" i="5"/>
  <c r="S44" i="5"/>
  <c r="S58" i="5"/>
  <c r="S68" i="5"/>
  <c r="S52" i="5"/>
  <c r="S65" i="5"/>
  <c r="S50" i="5"/>
  <c r="S45" i="5"/>
  <c r="S67" i="5"/>
  <c r="S64" i="5"/>
  <c r="S48" i="5"/>
  <c r="S59" i="5"/>
  <c r="S69" i="5"/>
  <c r="S56" i="5"/>
  <c r="S49" i="5"/>
  <c r="R44" i="5"/>
  <c r="S54" i="5"/>
  <c r="R49" i="5"/>
  <c r="R56" i="5"/>
  <c r="R64" i="5"/>
  <c r="R68" i="5"/>
  <c r="R45" i="5"/>
  <c r="R50" i="5"/>
  <c r="R55" i="5"/>
  <c r="E55" i="5" s="1"/>
  <c r="R65" i="5"/>
  <c r="R52" i="5"/>
  <c r="R58" i="5"/>
  <c r="R67" i="5"/>
  <c r="O45" i="5"/>
  <c r="N45" i="5"/>
  <c r="D55" i="5" l="1"/>
  <c r="Q69" i="5"/>
  <c r="P69" i="5"/>
  <c r="Q68" i="5"/>
  <c r="P68" i="5"/>
  <c r="Q67" i="5"/>
  <c r="P67" i="5"/>
  <c r="Q65" i="5"/>
  <c r="P65" i="5"/>
  <c r="Q64" i="5"/>
  <c r="P64" i="5"/>
  <c r="Q61" i="5"/>
  <c r="P61" i="5"/>
  <c r="Q59" i="5"/>
  <c r="P59" i="5"/>
  <c r="Q58" i="5"/>
  <c r="P58" i="5"/>
  <c r="Q57" i="5"/>
  <c r="F57" i="5" s="1"/>
  <c r="P57" i="5"/>
  <c r="E57" i="5" s="1"/>
  <c r="Q56" i="5"/>
  <c r="F56" i="5" s="1"/>
  <c r="P56" i="5"/>
  <c r="E56" i="5" s="1"/>
  <c r="Q54" i="5"/>
  <c r="P54" i="5"/>
  <c r="Q52" i="5"/>
  <c r="F52" i="5" s="1"/>
  <c r="P52" i="5"/>
  <c r="Q51" i="5"/>
  <c r="P51" i="5"/>
  <c r="Q50" i="5"/>
  <c r="P50" i="5"/>
  <c r="Q49" i="5"/>
  <c r="P49" i="5"/>
  <c r="Q48" i="5"/>
  <c r="P48" i="5"/>
  <c r="Q47" i="5"/>
  <c r="Q45" i="5"/>
  <c r="F45" i="5" s="1"/>
  <c r="P45" i="5"/>
  <c r="E45" i="5" s="1"/>
  <c r="Q44" i="5"/>
  <c r="F44" i="5" s="1"/>
  <c r="P44" i="5"/>
  <c r="Q43" i="5"/>
  <c r="P43" i="5"/>
  <c r="P42" i="5"/>
  <c r="Q31" i="5"/>
  <c r="P31" i="5"/>
  <c r="P26" i="5"/>
  <c r="E26" i="5" s="1"/>
  <c r="D26" i="5" s="1"/>
  <c r="G26" i="5" s="1"/>
  <c r="Q23" i="5"/>
  <c r="P23" i="5"/>
  <c r="Q22" i="5"/>
  <c r="F22" i="5" s="1"/>
  <c r="P22" i="5"/>
  <c r="O69" i="5"/>
  <c r="F69" i="5" s="1"/>
  <c r="N69" i="5"/>
  <c r="E69" i="5" s="1"/>
  <c r="O68" i="5"/>
  <c r="F68" i="5" s="1"/>
  <c r="N68" i="5"/>
  <c r="E68" i="5" s="1"/>
  <c r="O67" i="5"/>
  <c r="F67" i="5" s="1"/>
  <c r="N67" i="5"/>
  <c r="E67" i="5" s="1"/>
  <c r="O65" i="5"/>
  <c r="F65" i="5" s="1"/>
  <c r="N65" i="5"/>
  <c r="E65" i="5" s="1"/>
  <c r="O64" i="5"/>
  <c r="F64" i="5" s="1"/>
  <c r="N64" i="5"/>
  <c r="E64" i="5" s="1"/>
  <c r="O61" i="5"/>
  <c r="N61" i="5"/>
  <c r="N60" i="5"/>
  <c r="E60" i="5" s="1"/>
  <c r="O59" i="5"/>
  <c r="N59" i="5"/>
  <c r="O58" i="5"/>
  <c r="N58" i="5"/>
  <c r="O54" i="5"/>
  <c r="F54" i="5" s="1"/>
  <c r="N54" i="5"/>
  <c r="E54" i="5" s="1"/>
  <c r="N52" i="5"/>
  <c r="E52" i="5" s="1"/>
  <c r="O51" i="5"/>
  <c r="F51" i="5" s="1"/>
  <c r="N51" i="5"/>
  <c r="E51" i="5" s="1"/>
  <c r="O50" i="5"/>
  <c r="F50" i="5" s="1"/>
  <c r="N50" i="5"/>
  <c r="E50" i="5" s="1"/>
  <c r="O49" i="5"/>
  <c r="F49" i="5" s="1"/>
  <c r="N49" i="5"/>
  <c r="E49" i="5" s="1"/>
  <c r="O48" i="5"/>
  <c r="F48" i="5" s="1"/>
  <c r="N48" i="5"/>
  <c r="E48" i="5" s="1"/>
  <c r="O47" i="5"/>
  <c r="F47" i="5" s="1"/>
  <c r="N47" i="5"/>
  <c r="E47" i="5" s="1"/>
  <c r="N44" i="5"/>
  <c r="O43" i="5"/>
  <c r="F43" i="5" s="1"/>
  <c r="N43" i="5"/>
  <c r="E43" i="5" s="1"/>
  <c r="D43" i="5" s="1"/>
  <c r="O42" i="5"/>
  <c r="F42" i="5" s="1"/>
  <c r="N42" i="5"/>
  <c r="E42" i="5" s="1"/>
  <c r="D42" i="5" s="1"/>
  <c r="G42" i="5" s="1"/>
  <c r="O35" i="5"/>
  <c r="F35" i="5" s="1"/>
  <c r="N35" i="5"/>
  <c r="E35" i="5" s="1"/>
  <c r="D35" i="5" s="1"/>
  <c r="O31" i="5"/>
  <c r="F31" i="5" s="1"/>
  <c r="N31" i="5"/>
  <c r="E31" i="5" s="1"/>
  <c r="D31" i="5" s="1"/>
  <c r="G31" i="5" s="1"/>
  <c r="N29" i="5"/>
  <c r="E29" i="5" s="1"/>
  <c r="D29" i="5" s="1"/>
  <c r="G29" i="5" s="1"/>
  <c r="O23" i="5"/>
  <c r="F23" i="5" s="1"/>
  <c r="N23" i="5"/>
  <c r="E23" i="5" s="1"/>
  <c r="D23" i="5" s="1"/>
  <c r="N22" i="5"/>
  <c r="E22" i="5" s="1"/>
  <c r="D22" i="5" s="1"/>
  <c r="G22" i="5" s="1"/>
  <c r="O15" i="5"/>
  <c r="F15" i="5" s="1"/>
  <c r="N15" i="5"/>
  <c r="E15" i="5" s="1"/>
  <c r="D15" i="5" s="1"/>
  <c r="G15" i="5" s="1"/>
  <c r="N6" i="5"/>
  <c r="E6" i="5" s="1"/>
  <c r="G23" i="5" l="1"/>
  <c r="G43" i="5"/>
  <c r="H62" i="5"/>
  <c r="E59" i="5"/>
  <c r="D59" i="5" s="1"/>
  <c r="H8" i="5"/>
  <c r="H18" i="5"/>
  <c r="H28" i="5"/>
  <c r="H38" i="5"/>
  <c r="H32" i="5"/>
  <c r="H34" i="5"/>
  <c r="H25" i="5"/>
  <c r="H26" i="5"/>
  <c r="H13" i="5"/>
  <c r="H14" i="5"/>
  <c r="H17" i="5"/>
  <c r="H9" i="5"/>
  <c r="H19" i="5"/>
  <c r="H29" i="5"/>
  <c r="H39" i="5"/>
  <c r="H23" i="5"/>
  <c r="H24" i="5"/>
  <c r="H36" i="5"/>
  <c r="H22" i="5"/>
  <c r="H42" i="5"/>
  <c r="H33" i="5"/>
  <c r="H35" i="5"/>
  <c r="H10" i="5"/>
  <c r="H20" i="5"/>
  <c r="H30" i="5"/>
  <c r="H40" i="5"/>
  <c r="H16" i="5"/>
  <c r="H11" i="5"/>
  <c r="H21" i="5"/>
  <c r="H31" i="5"/>
  <c r="H41" i="5"/>
  <c r="H12" i="5"/>
  <c r="H43" i="5"/>
  <c r="H15" i="5"/>
  <c r="H37" i="5"/>
  <c r="H27" i="5"/>
  <c r="H7" i="5"/>
  <c r="E58" i="5"/>
  <c r="D58" i="5" s="1"/>
  <c r="F59" i="5"/>
  <c r="F58" i="5"/>
  <c r="E61" i="5"/>
  <c r="G35" i="5"/>
  <c r="E44" i="5"/>
  <c r="F61" i="5"/>
  <c r="D48" i="5"/>
  <c r="D68" i="5"/>
  <c r="G68" i="5" s="1"/>
  <c r="D51" i="5"/>
  <c r="D69" i="5"/>
  <c r="D67" i="5"/>
  <c r="D52" i="5"/>
  <c r="D6" i="5"/>
  <c r="D60" i="5"/>
  <c r="D56" i="5"/>
  <c r="D65" i="5"/>
  <c r="D61" i="5"/>
  <c r="D44" i="5"/>
  <c r="D57" i="5"/>
  <c r="D47" i="5"/>
  <c r="D64" i="5"/>
  <c r="D45" i="5"/>
  <c r="D50" i="5"/>
  <c r="D54" i="5"/>
  <c r="D49" i="5"/>
  <c r="G55" i="5" l="1"/>
  <c r="H68" i="5" l="1"/>
  <c r="H55" i="5"/>
  <c r="G57" i="5"/>
  <c r="G56" i="5"/>
  <c r="G6" i="5" l="1"/>
  <c r="H57" i="5" l="1"/>
  <c r="H56" i="5"/>
  <c r="H6" i="5"/>
  <c r="G63" i="5"/>
  <c r="G69" i="5"/>
  <c r="G48" i="5"/>
  <c r="G66" i="5"/>
  <c r="G60" i="5"/>
  <c r="G67" i="5"/>
  <c r="G51" i="5"/>
  <c r="G47" i="5"/>
  <c r="G65" i="5"/>
  <c r="G64" i="5"/>
  <c r="G59" i="5"/>
  <c r="G58" i="5"/>
  <c r="G54" i="5"/>
  <c r="G52" i="5"/>
  <c r="H50" i="5"/>
  <c r="H53" i="5"/>
  <c r="H69" i="5"/>
  <c r="H52" i="5"/>
  <c r="H46" i="5"/>
  <c r="H60" i="5"/>
  <c r="H58" i="5"/>
  <c r="H66" i="5"/>
  <c r="H63" i="5"/>
  <c r="G49" i="5"/>
  <c r="H44" i="5"/>
  <c r="H67" i="5"/>
  <c r="H65" i="5"/>
  <c r="H54" i="5"/>
  <c r="G50" i="5"/>
  <c r="I62" i="5" s="1"/>
  <c r="C62" i="5" s="1"/>
  <c r="H47" i="5"/>
  <c r="G53" i="5"/>
  <c r="H49" i="5"/>
  <c r="G61" i="5"/>
  <c r="H64" i="5"/>
  <c r="H61" i="5"/>
  <c r="H59" i="5"/>
  <c r="H51" i="5"/>
  <c r="G46" i="5"/>
  <c r="G45" i="5"/>
  <c r="G44" i="5"/>
  <c r="H45" i="5"/>
  <c r="H48" i="5"/>
  <c r="I28" i="5" l="1"/>
  <c r="C28" i="5" s="1"/>
  <c r="I8" i="5"/>
  <c r="C8" i="5" s="1"/>
  <c r="I27" i="5"/>
  <c r="C27" i="5" s="1"/>
  <c r="I36" i="5"/>
  <c r="C36" i="5" s="1"/>
  <c r="I41" i="5"/>
  <c r="C41" i="5" s="1"/>
  <c r="I30" i="5"/>
  <c r="C30" i="5" s="1"/>
  <c r="I25" i="5"/>
  <c r="C25" i="5" s="1"/>
  <c r="I9" i="5"/>
  <c r="C9" i="5" s="1"/>
  <c r="I14" i="5"/>
  <c r="C14" i="5" s="1"/>
  <c r="I12" i="5"/>
  <c r="C12" i="5" s="1"/>
  <c r="I20" i="5"/>
  <c r="C20" i="5" s="1"/>
  <c r="I16" i="5"/>
  <c r="C16" i="5" s="1"/>
  <c r="I35" i="5"/>
  <c r="C35" i="5" s="1"/>
  <c r="I33" i="5"/>
  <c r="C33" i="5" s="1"/>
  <c r="I37" i="5"/>
  <c r="C37" i="5" s="1"/>
  <c r="I13" i="5"/>
  <c r="C13" i="5" s="1"/>
  <c r="I29" i="5"/>
  <c r="C29" i="5" s="1"/>
  <c r="I39" i="5"/>
  <c r="C39" i="5" s="1"/>
  <c r="I24" i="5"/>
  <c r="C24" i="5" s="1"/>
  <c r="I22" i="5"/>
  <c r="C22" i="5" s="1"/>
  <c r="I7" i="5"/>
  <c r="C7" i="5" s="1"/>
  <c r="I32" i="5"/>
  <c r="C32" i="5" s="1"/>
  <c r="I38" i="5"/>
  <c r="C38" i="5" s="1"/>
  <c r="I10" i="5"/>
  <c r="C10" i="5" s="1"/>
  <c r="I40" i="5"/>
  <c r="C40" i="5" s="1"/>
  <c r="I18" i="5"/>
  <c r="C18" i="5" s="1"/>
  <c r="I34" i="5"/>
  <c r="C34" i="5" s="1"/>
  <c r="I26" i="5"/>
  <c r="C26" i="5" s="1"/>
  <c r="I15" i="5"/>
  <c r="C15" i="5" s="1"/>
  <c r="I31" i="5"/>
  <c r="C31" i="5" s="1"/>
  <c r="I19" i="5"/>
  <c r="C19" i="5" s="1"/>
  <c r="I43" i="5"/>
  <c r="C43" i="5" s="1"/>
  <c r="I23" i="5"/>
  <c r="C23" i="5" s="1"/>
  <c r="I11" i="5"/>
  <c r="C11" i="5" s="1"/>
  <c r="I42" i="5"/>
  <c r="C42" i="5" s="1"/>
  <c r="I21" i="5"/>
  <c r="C21" i="5" s="1"/>
  <c r="I17" i="5"/>
  <c r="C17" i="5" s="1"/>
  <c r="I45" i="5"/>
  <c r="C45" i="5" s="1"/>
  <c r="I46" i="5"/>
  <c r="C46" i="5" s="1"/>
  <c r="I49" i="5"/>
  <c r="E48" i="7" s="1"/>
  <c r="I6" i="5"/>
  <c r="I44" i="5"/>
  <c r="C44" i="5" s="1"/>
  <c r="I61" i="5"/>
  <c r="C61" i="5" s="1"/>
  <c r="I59" i="5"/>
  <c r="C59" i="5" s="1"/>
  <c r="I51" i="5"/>
  <c r="E52" i="7" s="1"/>
  <c r="I69" i="5"/>
  <c r="E107" i="7" s="1"/>
  <c r="I64" i="5"/>
  <c r="E103" i="7" s="1"/>
  <c r="I67" i="5"/>
  <c r="E105" i="7" s="1"/>
  <c r="I63" i="5"/>
  <c r="I54" i="5"/>
  <c r="I60" i="5"/>
  <c r="I47" i="5"/>
  <c r="I50" i="5"/>
  <c r="I68" i="5"/>
  <c r="I55" i="5"/>
  <c r="I56" i="5"/>
  <c r="I57" i="5"/>
  <c r="I65" i="5"/>
  <c r="I53" i="5"/>
  <c r="I52" i="5"/>
  <c r="I66" i="5"/>
  <c r="C66" i="5" s="1"/>
  <c r="I58" i="5"/>
  <c r="I48" i="5"/>
  <c r="E28" i="7" l="1"/>
  <c r="E20" i="7"/>
  <c r="E21" i="7"/>
  <c r="E22" i="7"/>
  <c r="E27" i="7"/>
  <c r="C64" i="5"/>
  <c r="C53" i="5"/>
  <c r="E55" i="7"/>
  <c r="C63" i="5"/>
  <c r="E83" i="7"/>
  <c r="C49" i="5"/>
  <c r="C69" i="5"/>
  <c r="C67" i="5"/>
  <c r="E106" i="7"/>
  <c r="E47" i="7"/>
  <c r="E72" i="7"/>
  <c r="E23" i="7"/>
  <c r="E70" i="7"/>
  <c r="E69" i="7"/>
  <c r="E24" i="7"/>
  <c r="E17" i="7"/>
  <c r="E16" i="7"/>
  <c r="E108" i="7"/>
  <c r="E104" i="7"/>
  <c r="E71" i="7"/>
  <c r="E80" i="7"/>
  <c r="E79" i="7"/>
  <c r="E76" i="7"/>
  <c r="E73" i="7"/>
  <c r="E75" i="7"/>
  <c r="C51" i="5"/>
  <c r="E74" i="7"/>
  <c r="E51" i="7"/>
  <c r="C55" i="5"/>
  <c r="E62" i="7"/>
  <c r="E44" i="7"/>
  <c r="E45" i="7"/>
  <c r="E46" i="7"/>
  <c r="E43" i="7"/>
  <c r="C50" i="5"/>
  <c r="E29" i="7"/>
  <c r="E30" i="7"/>
  <c r="E63" i="7"/>
  <c r="C57" i="5"/>
  <c r="E64" i="7"/>
  <c r="E42" i="7"/>
  <c r="E41" i="7"/>
  <c r="E60" i="7"/>
  <c r="C56" i="5"/>
  <c r="E61" i="7"/>
  <c r="E53" i="7"/>
  <c r="C54" i="5"/>
  <c r="E54" i="7"/>
  <c r="E50" i="7"/>
  <c r="E49" i="7"/>
  <c r="C52" i="5"/>
  <c r="E82" i="7"/>
  <c r="C60" i="5"/>
  <c r="E81" i="7"/>
  <c r="E110" i="7"/>
  <c r="E109" i="7"/>
  <c r="C68" i="5"/>
  <c r="E95" i="7"/>
  <c r="E94" i="7"/>
  <c r="E96" i="7"/>
  <c r="E18" i="7"/>
  <c r="E19" i="7"/>
  <c r="E39" i="7"/>
  <c r="E40" i="7"/>
  <c r="E65" i="7"/>
  <c r="E78" i="7"/>
  <c r="C58" i="5"/>
  <c r="E77" i="7"/>
  <c r="E99" i="7"/>
  <c r="E100" i="7"/>
  <c r="C65" i="5"/>
  <c r="E101" i="7"/>
  <c r="E102" i="7"/>
  <c r="E84" i="7"/>
  <c r="E85" i="7"/>
  <c r="E98" i="7"/>
  <c r="E97" i="7"/>
  <c r="C6" i="5"/>
  <c r="E6" i="7"/>
  <c r="E7" i="7"/>
  <c r="C48" i="5"/>
  <c r="C47" i="5"/>
  <c r="E25" i="7"/>
  <c r="E26" i="7"/>
  <c r="F35" i="7" l="1"/>
  <c r="F38" i="7"/>
  <c r="F36" i="7"/>
  <c r="F37" i="7"/>
  <c r="F15" i="7"/>
  <c r="F14" i="7"/>
  <c r="F55" i="7"/>
  <c r="F50" i="7"/>
  <c r="F83" i="7"/>
  <c r="F84" i="7"/>
  <c r="F69" i="7"/>
  <c r="F70" i="7"/>
  <c r="F72" i="7"/>
  <c r="F33" i="7"/>
  <c r="F16" i="7"/>
  <c r="F30" i="7"/>
  <c r="F32" i="7"/>
  <c r="F29" i="7"/>
  <c r="F19" i="7"/>
  <c r="F10" i="7"/>
  <c r="F34" i="7"/>
  <c r="F17" i="7"/>
  <c r="F41" i="7"/>
  <c r="F31" i="7"/>
  <c r="F8" i="7"/>
  <c r="F9" i="7"/>
  <c r="F18" i="7"/>
  <c r="F42" i="7"/>
  <c r="F26" i="7"/>
  <c r="F86" i="7"/>
  <c r="F87" i="7"/>
  <c r="F62" i="7"/>
  <c r="F6" i="7"/>
  <c r="F7" i="7"/>
  <c r="F104" i="7"/>
  <c r="F60" i="7"/>
  <c r="F22" i="7"/>
  <c r="F74" i="7"/>
  <c r="F105" i="7"/>
  <c r="F82" i="7"/>
  <c r="F101" i="7"/>
  <c r="F25" i="7"/>
  <c r="F54" i="7"/>
  <c r="F73" i="7"/>
  <c r="F80" i="7"/>
  <c r="F79" i="7"/>
  <c r="F21" i="7"/>
  <c r="F12" i="7"/>
  <c r="F102" i="7"/>
  <c r="F95" i="7"/>
  <c r="F103" i="7"/>
  <c r="F24" i="7"/>
  <c r="F64" i="7"/>
  <c r="F81" i="7"/>
  <c r="F108" i="7"/>
  <c r="F40" i="7"/>
  <c r="F94" i="7"/>
  <c r="F44" i="7"/>
  <c r="F53" i="7"/>
  <c r="F78" i="7"/>
  <c r="F77" i="7"/>
  <c r="F45" i="7"/>
  <c r="F106" i="7"/>
  <c r="F52" i="7"/>
  <c r="F63" i="7"/>
  <c r="F100" i="7"/>
  <c r="F71" i="7"/>
  <c r="F98" i="7"/>
  <c r="F43" i="7"/>
  <c r="F49" i="7"/>
  <c r="F20" i="7"/>
  <c r="F109" i="7"/>
  <c r="F28" i="7"/>
  <c r="F76" i="7"/>
  <c r="F39" i="7"/>
  <c r="F97" i="7"/>
  <c r="F47" i="7"/>
  <c r="F23" i="7"/>
  <c r="F27" i="7"/>
  <c r="F61" i="7"/>
  <c r="F99" i="7"/>
  <c r="F67" i="7"/>
  <c r="F89" i="7"/>
  <c r="F88" i="7"/>
  <c r="F51" i="7"/>
  <c r="F107" i="7"/>
  <c r="F68" i="7"/>
  <c r="F48" i="7"/>
  <c r="F85" i="7"/>
  <c r="F96" i="7"/>
  <c r="F46" i="7"/>
  <c r="F75" i="7"/>
  <c r="F110" i="7"/>
  <c r="F13" i="7"/>
  <c r="F66" i="7"/>
  <c r="F65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Gunnar Användare</author>
  </authors>
  <commentList>
    <comment ref="E5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Med handikapp inräknat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Gunnar Användare</author>
  </authors>
  <commentList>
    <comment ref="A5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Gunnar Användare:</t>
        </r>
        <r>
          <rPr>
            <sz val="9"/>
            <color indexed="81"/>
            <rFont val="Tahoma"/>
            <family val="2"/>
          </rPr>
          <t xml:space="preserve">
Jämförelseklass</t>
        </r>
      </text>
    </comment>
  </commentList>
</comments>
</file>

<file path=xl/sharedStrings.xml><?xml version="1.0" encoding="utf-8"?>
<sst xmlns="http://schemas.openxmlformats.org/spreadsheetml/2006/main" count="5811" uniqueCount="912">
  <si>
    <t>Klass</t>
  </si>
  <si>
    <t>Diff 1-medel</t>
  </si>
  <si>
    <t>Handikappbas 
Diff till medelmax</t>
  </si>
  <si>
    <t>HCE</t>
  </si>
  <si>
    <t>HC16</t>
  </si>
  <si>
    <t>HRE</t>
  </si>
  <si>
    <t>HR16</t>
  </si>
  <si>
    <t>DRE</t>
  </si>
  <si>
    <t>HBE</t>
  </si>
  <si>
    <t>HB50</t>
  </si>
  <si>
    <t>HL50</t>
  </si>
  <si>
    <t>HLE</t>
  </si>
  <si>
    <t>DBE</t>
  </si>
  <si>
    <t>DLE</t>
  </si>
  <si>
    <t>BSK Edsbyn</t>
  </si>
  <si>
    <t>B</t>
  </si>
  <si>
    <t>D</t>
  </si>
  <si>
    <t>Qualification</t>
  </si>
  <si>
    <t>BSK Siljanspilen</t>
  </si>
  <si>
    <t>BK Pantern</t>
  </si>
  <si>
    <t>Upplands Väsby BSK</t>
  </si>
  <si>
    <t>Angereds BS</t>
  </si>
  <si>
    <t>Vetlanda BSK</t>
  </si>
  <si>
    <t>Lindome BK</t>
  </si>
  <si>
    <t>H</t>
  </si>
  <si>
    <t>BK Fjädern</t>
  </si>
  <si>
    <t>Nynäshamns BSK</t>
  </si>
  <si>
    <t>Gävle BK</t>
  </si>
  <si>
    <t>Stockholms BK</t>
  </si>
  <si>
    <t>Kungälvs BSK</t>
  </si>
  <si>
    <t>Stallarholmens BK</t>
  </si>
  <si>
    <t>Stenbro BS</t>
  </si>
  <si>
    <t>BK Fiskgjusen</t>
  </si>
  <si>
    <t>Skogens IF Korsvägen</t>
  </si>
  <si>
    <t>Nykvarns BSK</t>
  </si>
  <si>
    <t>Västerviks BSK</t>
  </si>
  <si>
    <t>BS Gothia</t>
  </si>
  <si>
    <t>BSK Sturarna</t>
  </si>
  <si>
    <t>MH</t>
  </si>
  <si>
    <t>Grimslövs AIF</t>
  </si>
  <si>
    <t>Karlstads BK</t>
  </si>
  <si>
    <t>VH</t>
  </si>
  <si>
    <t>Nyköpings BSK</t>
  </si>
  <si>
    <t>C</t>
  </si>
  <si>
    <t>Mjölby BS</t>
  </si>
  <si>
    <t>BS Kil</t>
  </si>
  <si>
    <t>Huddinge BSK</t>
  </si>
  <si>
    <t>Borås BS</t>
  </si>
  <si>
    <t>BK Danapilen</t>
  </si>
  <si>
    <t>Södertälje BF</t>
  </si>
  <si>
    <t>Roslagens Bågskytteklubb</t>
  </si>
  <si>
    <t>Åtvidabergs BSK</t>
  </si>
  <si>
    <t>Tyresö BS</t>
  </si>
  <si>
    <t>Avesta Bågskytteklubb</t>
  </si>
  <si>
    <t>Rejmyre BSK</t>
  </si>
  <si>
    <t>Järnvägens BF</t>
  </si>
  <si>
    <t>I</t>
  </si>
  <si>
    <t>Föreningen Wij Bågskyttar Ockelbo</t>
  </si>
  <si>
    <t>Sandvikens BSK</t>
  </si>
  <si>
    <t>Sundsvall-Ortvikens BK</t>
  </si>
  <si>
    <t>L</t>
  </si>
  <si>
    <t>Kristianstads BK</t>
  </si>
  <si>
    <t>R</t>
  </si>
  <si>
    <t>2016 Ett</t>
  </si>
  <si>
    <t>2016 Med</t>
  </si>
  <si>
    <t>BS Grästorp</t>
  </si>
  <si>
    <t>CD</t>
  </si>
  <si>
    <t>Saga Sundbaum</t>
  </si>
  <si>
    <t>Hanna Nilsson</t>
  </si>
  <si>
    <t>Qingmei Lu Pyls</t>
  </si>
  <si>
    <t>Mira Kjellin</t>
  </si>
  <si>
    <t>Julia Vilhelmsson</t>
  </si>
  <si>
    <t>Stockamöllans IF</t>
  </si>
  <si>
    <t>Josefine Hedlund</t>
  </si>
  <si>
    <t>CH</t>
  </si>
  <si>
    <t>Nora BSK</t>
  </si>
  <si>
    <t>Oskar Gudmundsson</t>
  </si>
  <si>
    <t>Lukas Jacobsson</t>
  </si>
  <si>
    <t>Erik Riberg</t>
  </si>
  <si>
    <t>Patrik Hallberg</t>
  </si>
  <si>
    <t>Sara Liljeström</t>
  </si>
  <si>
    <t>JD</t>
  </si>
  <si>
    <t>Malin Svenberg</t>
  </si>
  <si>
    <t>Sandra Lindblom</t>
  </si>
  <si>
    <t>Anton Cekal</t>
  </si>
  <si>
    <t>JH</t>
  </si>
  <si>
    <t>Samuel Lovén</t>
  </si>
  <si>
    <t>Sebastian Jansson</t>
  </si>
  <si>
    <t>Umeå Bågskytteklubb</t>
  </si>
  <si>
    <t>Tobias Karlsson</t>
  </si>
  <si>
    <t>Rasmus Blom</t>
  </si>
  <si>
    <t>David Bergström</t>
  </si>
  <si>
    <t>Tobias Alnås</t>
  </si>
  <si>
    <t>Ture Olsson</t>
  </si>
  <si>
    <t>Emma Lundmark</t>
  </si>
  <si>
    <t>Johanna Grétarsson</t>
  </si>
  <si>
    <t>BSK Dalpilen</t>
  </si>
  <si>
    <t>Luleå BS</t>
  </si>
  <si>
    <t>Saga Grétarsson</t>
  </si>
  <si>
    <t>Östersunds BSK</t>
  </si>
  <si>
    <t>Elvin Lund</t>
  </si>
  <si>
    <t>Albin Hägglund</t>
  </si>
  <si>
    <t>Arvidsjaur BS</t>
  </si>
  <si>
    <t>Melker Tengroth</t>
  </si>
  <si>
    <t>Helsingborgs BSK</t>
  </si>
  <si>
    <t>Axel Olsson</t>
  </si>
  <si>
    <t>Kristoffer Ronkainen</t>
  </si>
  <si>
    <t>Axel Scuka</t>
  </si>
  <si>
    <t>Oskar Berggren</t>
  </si>
  <si>
    <t>Caroline Käck</t>
  </si>
  <si>
    <t>Alexander Kullberg</t>
  </si>
  <si>
    <t>Martin Hellman</t>
  </si>
  <si>
    <t>Erik Persson</t>
  </si>
  <si>
    <t>Edvin Tengroth</t>
  </si>
  <si>
    <t>Felicia Karlsson</t>
  </si>
  <si>
    <t>Isa Stark</t>
  </si>
  <si>
    <t>Motala BSK</t>
  </si>
  <si>
    <t>Theo Barkemo</t>
  </si>
  <si>
    <t>Per Bolander</t>
  </si>
  <si>
    <t>Linus Grahn</t>
  </si>
  <si>
    <t>Joel Hagström</t>
  </si>
  <si>
    <t>Theo Hjortenmark</t>
  </si>
  <si>
    <t>Emil Vigetun</t>
  </si>
  <si>
    <t>Emil Blom</t>
  </si>
  <si>
    <t>Stina Röjestål</t>
  </si>
  <si>
    <t>Celina Sand</t>
  </si>
  <si>
    <t>Bollnäs BK</t>
  </si>
  <si>
    <t>Maja Rönér</t>
  </si>
  <si>
    <t>Viktor Berggren</t>
  </si>
  <si>
    <t>Simon Hestner</t>
  </si>
  <si>
    <t>Lars Bolander</t>
  </si>
  <si>
    <t>Ebba Snäckerström</t>
  </si>
  <si>
    <t>Alva Einarsson</t>
  </si>
  <si>
    <t>Anna Karlsson</t>
  </si>
  <si>
    <t>Cecilia Lind</t>
  </si>
  <si>
    <t>Malte Ålund</t>
  </si>
  <si>
    <t>Måns Gehrke</t>
  </si>
  <si>
    <t>Trelleborgs Bågskytteklubb</t>
  </si>
  <si>
    <t>Elliot Stjernqvist</t>
  </si>
  <si>
    <t>Linköpings SKF</t>
  </si>
  <si>
    <t>Malte Modig</t>
  </si>
  <si>
    <t>Malin Medbo</t>
  </si>
  <si>
    <t>Kim Doverstål</t>
  </si>
  <si>
    <t>Sara Halldén</t>
  </si>
  <si>
    <t>Marcus Lindberg</t>
  </si>
  <si>
    <t>David Fredriksson</t>
  </si>
  <si>
    <t>Kevin Ronkainen</t>
  </si>
  <si>
    <t>Hedlund Josefine</t>
  </si>
  <si>
    <t>Sundbaum Saga</t>
  </si>
  <si>
    <t>Stokki Ellen</t>
  </si>
  <si>
    <t>Nilsson Hanna</t>
  </si>
  <si>
    <t>Kjellin Mira</t>
  </si>
  <si>
    <t>Söderlund Hanna</t>
  </si>
  <si>
    <t>Riberg Erik</t>
  </si>
  <si>
    <t>Olsson Bobbo</t>
  </si>
  <si>
    <t>Medbo Malin</t>
  </si>
  <si>
    <t>Hed Julia</t>
  </si>
  <si>
    <t>Lindblom Sandra</t>
  </si>
  <si>
    <t>Cekal Anton</t>
  </si>
  <si>
    <t>Soivanen Robin</t>
  </si>
  <si>
    <t>Karlsson Tobias</t>
  </si>
  <si>
    <t>Qvirist Adam</t>
  </si>
  <si>
    <t>Olsson Ture</t>
  </si>
  <si>
    <t>KD</t>
  </si>
  <si>
    <t>KH</t>
  </si>
  <si>
    <t>Jämtlands BSK</t>
  </si>
  <si>
    <t>Grétarsson Johanna</t>
  </si>
  <si>
    <t>Backman Linnea</t>
  </si>
  <si>
    <t>Grétarsson Saga</t>
  </si>
  <si>
    <t>Lundmark Emma</t>
  </si>
  <si>
    <t>Tengroth Edvin</t>
  </si>
  <si>
    <t>Lund Elvin</t>
  </si>
  <si>
    <t>Olsson Axel</t>
  </si>
  <si>
    <t>Forseth David</t>
  </si>
  <si>
    <t>Ronkainen Kristoffer</t>
  </si>
  <si>
    <t>Käck Caroline</t>
  </si>
  <si>
    <t>Andersson Moa</t>
  </si>
  <si>
    <t>Backman Anna</t>
  </si>
  <si>
    <t>Persson Erik</t>
  </si>
  <si>
    <t>Backman Johan</t>
  </si>
  <si>
    <t>Bengtsson Carl Johan</t>
  </si>
  <si>
    <t>Hellman Martin</t>
  </si>
  <si>
    <t>Lagerlund Lucas</t>
  </si>
  <si>
    <t>Kvalöy Marcus</t>
  </si>
  <si>
    <t>Sandqvist Simon</t>
  </si>
  <si>
    <t>Widegren Robin</t>
  </si>
  <si>
    <t>Tengroth Melker</t>
  </si>
  <si>
    <t>Strååt Tova</t>
  </si>
  <si>
    <t>Karlsson Felicia</t>
  </si>
  <si>
    <t>Rönér Maja</t>
  </si>
  <si>
    <t>Andersson Albin</t>
  </si>
  <si>
    <t>Hagström Joel</t>
  </si>
  <si>
    <t>Vigetun Emil</t>
  </si>
  <si>
    <t>Schüssleder Jacob</t>
  </si>
  <si>
    <t>Hellstenius Amanda</t>
  </si>
  <si>
    <t>Heijus Patrik</t>
  </si>
  <si>
    <t>Fransson Linus</t>
  </si>
  <si>
    <t>Frööjd Julia</t>
  </si>
  <si>
    <t>BSK Pilen</t>
  </si>
  <si>
    <t>Berlin Elsa</t>
  </si>
  <si>
    <t>Snäckerström Ebba</t>
  </si>
  <si>
    <t>Karlsson Anna</t>
  </si>
  <si>
    <t>Gehrke Måns</t>
  </si>
  <si>
    <t>Riberg Oskar</t>
  </si>
  <si>
    <t>Ronkainen Kevin</t>
  </si>
  <si>
    <t>Lindskog Alexander</t>
  </si>
  <si>
    <t>Westling Victor</t>
  </si>
  <si>
    <t>Bergsten Eva</t>
  </si>
  <si>
    <t>Olsson Alva</t>
  </si>
  <si>
    <t>Väyrynen Amanda</t>
  </si>
  <si>
    <t>Strandqvist Sara</t>
  </si>
  <si>
    <t>Österlund Tilda</t>
  </si>
  <si>
    <t>Priklonsky Johan</t>
  </si>
  <si>
    <t>Gustafsson Felix</t>
  </si>
  <si>
    <t>Lindberg Marcus</t>
  </si>
  <si>
    <t>Jonsson Peter</t>
  </si>
  <si>
    <t>Modig Malte</t>
  </si>
  <si>
    <t>2017 Ett</t>
  </si>
  <si>
    <t>2017 Med</t>
  </si>
  <si>
    <t>2018 Ett</t>
  </si>
  <si>
    <t>2018 Med</t>
  </si>
  <si>
    <t>DR16</t>
  </si>
  <si>
    <t>DC16</t>
  </si>
  <si>
    <t>DCE</t>
  </si>
  <si>
    <t>DC50</t>
  </si>
  <si>
    <t>HC50</t>
  </si>
  <si>
    <t>DC60</t>
  </si>
  <si>
    <t>HC60</t>
  </si>
  <si>
    <t>DL50</t>
  </si>
  <si>
    <t>DR50</t>
  </si>
  <si>
    <t>HR50</t>
  </si>
  <si>
    <t>Halmstads BF</t>
  </si>
  <si>
    <t>Hässleholms BSK</t>
  </si>
  <si>
    <t>BK Gripen</t>
  </si>
  <si>
    <t>Johansson Sofie</t>
  </si>
  <si>
    <t>Fredriksson David</t>
  </si>
  <si>
    <t>Skjutresultat</t>
  </si>
  <si>
    <t>Säters IF BSK</t>
  </si>
  <si>
    <t>BSK Iggesund</t>
  </si>
  <si>
    <t>Max Liljegren</t>
  </si>
  <si>
    <t>Huskvarna BK</t>
  </si>
  <si>
    <t>Anna Johansson</t>
  </si>
  <si>
    <t>Sara Strandqvist</t>
  </si>
  <si>
    <t>Fredrik Åkerman</t>
  </si>
  <si>
    <t>Oskar Riberg</t>
  </si>
  <si>
    <t>Wällersten Fanny</t>
  </si>
  <si>
    <t>Torstensson Tage</t>
  </si>
  <si>
    <t>Doverstål Kim</t>
  </si>
  <si>
    <t>Johansson Anna</t>
  </si>
  <si>
    <t>Lindström Moa</t>
  </si>
  <si>
    <t>Åkerman Fredrik</t>
  </si>
  <si>
    <t>Katrineholms Bågskytte Klubb</t>
  </si>
  <si>
    <t>Kristinehamns BSK</t>
  </si>
  <si>
    <t>Karlshamns BSK</t>
  </si>
  <si>
    <t>Skövde BSK</t>
  </si>
  <si>
    <t>Älvenäs BSK</t>
  </si>
  <si>
    <t>Tranås BSK</t>
  </si>
  <si>
    <t>BK Friskyttarna</t>
  </si>
  <si>
    <t>HIE</t>
  </si>
  <si>
    <t>HI50</t>
  </si>
  <si>
    <t>Lundström Sara</t>
  </si>
  <si>
    <t>Pers Elias</t>
  </si>
  <si>
    <t>Roman Ragnar</t>
  </si>
  <si>
    <t>Jansson Sebastian</t>
  </si>
  <si>
    <t>Timrå AIF</t>
  </si>
  <si>
    <t>Wallin Emil</t>
  </si>
  <si>
    <t>Lundström Adam</t>
  </si>
  <si>
    <t>IF Karlsvik</t>
  </si>
  <si>
    <t>Mossberg Wilma</t>
  </si>
  <si>
    <t>Kardeby Richard</t>
  </si>
  <si>
    <t>Pettersson Johan</t>
  </si>
  <si>
    <t>Grip Agnes</t>
  </si>
  <si>
    <t>Elmfors Felicia</t>
  </si>
  <si>
    <t>Sundbaum Morgan</t>
  </si>
  <si>
    <t>Berggren Hannes</t>
  </si>
  <si>
    <t>Storsnes Villemo</t>
  </si>
  <si>
    <t>BSK Enviken</t>
  </si>
  <si>
    <t>Åslund Oliwia</t>
  </si>
  <si>
    <t>BSK Hudik</t>
  </si>
  <si>
    <t>Lindberg Alva</t>
  </si>
  <si>
    <t>Zerrouki Aicha</t>
  </si>
  <si>
    <t>Norberg Julia</t>
  </si>
  <si>
    <t>Gånvall Ellinor</t>
  </si>
  <si>
    <t>Edström Theodor</t>
  </si>
  <si>
    <t>Westling Herman</t>
  </si>
  <si>
    <t>Bergman Alfons</t>
  </si>
  <si>
    <t>IF Ulvarna BSK</t>
  </si>
  <si>
    <t>Loorents Cheryl</t>
  </si>
  <si>
    <t>Fjällström Tove</t>
  </si>
  <si>
    <t>Georgsson Anna</t>
  </si>
  <si>
    <t>Spång Oscar</t>
  </si>
  <si>
    <t>Andersson Linus</t>
  </si>
  <si>
    <t>Gomez Manuel</t>
  </si>
  <si>
    <t>Käller Tobias</t>
  </si>
  <si>
    <t>Östman Martin</t>
  </si>
  <si>
    <t>Nordström Wille</t>
  </si>
  <si>
    <t>Nilsson Linnea</t>
  </si>
  <si>
    <t>Engelmark Alfred</t>
  </si>
  <si>
    <t>BK Vildkaninen</t>
  </si>
  <si>
    <t>MD</t>
  </si>
  <si>
    <t>BS Kungsbacka</t>
  </si>
  <si>
    <t>Färjestadens Bågskytteklubb</t>
  </si>
  <si>
    <t>Strömberg Linus</t>
  </si>
  <si>
    <t>Finspångs BSK</t>
  </si>
  <si>
    <t>VD</t>
  </si>
  <si>
    <t>Stocka BSK</t>
  </si>
  <si>
    <t>Svenska bågskytteförbundet Copyright © 2016. All Rights Reserved</t>
  </si>
  <si>
    <t>Sofie Molin</t>
  </si>
  <si>
    <t>Maria Dahlén</t>
  </si>
  <si>
    <t>Kerstin Arvidsson</t>
  </si>
  <si>
    <t>Cecilia Timmin</t>
  </si>
  <si>
    <t>Marianne Thomasson</t>
  </si>
  <si>
    <t>Kari Karttunen</t>
  </si>
  <si>
    <t>Magnus Larsson</t>
  </si>
  <si>
    <t>Anders Olsson</t>
  </si>
  <si>
    <t>Thomas Berkeley</t>
  </si>
  <si>
    <t>Urban Thorslund</t>
  </si>
  <si>
    <t>Andreas Byhlin</t>
  </si>
  <si>
    <t>Hartmut Ziplies</t>
  </si>
  <si>
    <t>Casper Schandersson</t>
  </si>
  <si>
    <t>Jan Liljegren</t>
  </si>
  <si>
    <t>Robin Soivanen</t>
  </si>
  <si>
    <t>Jakob Lindgren</t>
  </si>
  <si>
    <t>Mikael Zelmerlööv</t>
  </si>
  <si>
    <t>Patrik Vilhelmsson</t>
  </si>
  <si>
    <t>Johan Riben</t>
  </si>
  <si>
    <t>Margaretha Palm</t>
  </si>
  <si>
    <t>Thomas Wiberg</t>
  </si>
  <si>
    <t>Thomas Ekman</t>
  </si>
  <si>
    <t>Karl-Erik Lönnkvist</t>
  </si>
  <si>
    <t>Peter Byhlin</t>
  </si>
  <si>
    <t>Björne Seger</t>
  </si>
  <si>
    <t>Michael Pettersson</t>
  </si>
  <si>
    <t>Ola Apelkvist</t>
  </si>
  <si>
    <t>Håkan Andersson</t>
  </si>
  <si>
    <t>Lars Kronvall</t>
  </si>
  <si>
    <t>Moa Andersson</t>
  </si>
  <si>
    <t>Zandra Reppe</t>
  </si>
  <si>
    <t>Annelie Andersson</t>
  </si>
  <si>
    <t>Elisabet Larsson</t>
  </si>
  <si>
    <t>Carl Henrik Gidensköld</t>
  </si>
  <si>
    <t>Mikael Anderle</t>
  </si>
  <si>
    <t>Linus Strömberg</t>
  </si>
  <si>
    <t>Joakim Limås</t>
  </si>
  <si>
    <t>Dawid Hola</t>
  </si>
  <si>
    <t>Tobias Hellström</t>
  </si>
  <si>
    <t>Magnus Carlsson</t>
  </si>
  <si>
    <t>Tobias Iderbrant</t>
  </si>
  <si>
    <t>Christian Däldborg</t>
  </si>
  <si>
    <t>Andreas Kullberg</t>
  </si>
  <si>
    <t>Kristian Isaksson</t>
  </si>
  <si>
    <t>Pär Israelsson</t>
  </si>
  <si>
    <t>Sebastian Weststrand</t>
  </si>
  <si>
    <t>Robin Hedenvang</t>
  </si>
  <si>
    <t>Isak Carlsson</t>
  </si>
  <si>
    <t>Daniel Larsson</t>
  </si>
  <si>
    <t>Emil Sahlberg</t>
  </si>
  <si>
    <t>Tobias Einarsson</t>
  </si>
  <si>
    <t>Lampros Prentzas</t>
  </si>
  <si>
    <t>Martin Iderbrant</t>
  </si>
  <si>
    <t>Andreas Persson</t>
  </si>
  <si>
    <t>Peter Widegren</t>
  </si>
  <si>
    <t>Markus Svensson</t>
  </si>
  <si>
    <t>Niklas Ringkvist</t>
  </si>
  <si>
    <t>Tage Torstensson</t>
  </si>
  <si>
    <t>Lucas Lagerlund</t>
  </si>
  <si>
    <t>Mathias Andersson</t>
  </si>
  <si>
    <t>Ingrid Olofsson</t>
  </si>
  <si>
    <t>Håkan Johansson</t>
  </si>
  <si>
    <t>Micael Lerberg</t>
  </si>
  <si>
    <t>Leif Malm</t>
  </si>
  <si>
    <t>Roger Mauritzson</t>
  </si>
  <si>
    <t>Peter Carlsson</t>
  </si>
  <si>
    <t>Conny Wallon</t>
  </si>
  <si>
    <t>Per Östman</t>
  </si>
  <si>
    <t>Roger Andersson</t>
  </si>
  <si>
    <t>Hans Fredriksson</t>
  </si>
  <si>
    <t>Urban Torstensson</t>
  </si>
  <si>
    <t>Eva Godlund</t>
  </si>
  <si>
    <t>Ingrid Palmqvist</t>
  </si>
  <si>
    <t>Eddy Andersson</t>
  </si>
  <si>
    <t>Kjell Eriksson</t>
  </si>
  <si>
    <t>Åke Jansson</t>
  </si>
  <si>
    <t>Rolf Volungholen</t>
  </si>
  <si>
    <t>Göran Bengtsson</t>
  </si>
  <si>
    <t>Kent Eriksson</t>
  </si>
  <si>
    <t>Torsten Åkerblom</t>
  </si>
  <si>
    <t>Göran Talus</t>
  </si>
  <si>
    <t>Gullimar Åkerlund</t>
  </si>
  <si>
    <t>Jimmy Carlsson</t>
  </si>
  <si>
    <t>Gunnar Persson</t>
  </si>
  <si>
    <t>Hans Palmqvist</t>
  </si>
  <si>
    <t>Johnny Bengtsson</t>
  </si>
  <si>
    <t>Cecilia Skalberg</t>
  </si>
  <si>
    <t>Patrik Hjerteblom</t>
  </si>
  <si>
    <t>Nicklas Johansson</t>
  </si>
  <si>
    <t>Jonas Sand</t>
  </si>
  <si>
    <t>Lennart Karlsson</t>
  </si>
  <si>
    <t>Jonas Öhr</t>
  </si>
  <si>
    <t>Roland Bexander</t>
  </si>
  <si>
    <t>Roland Friberg</t>
  </si>
  <si>
    <t>Jenny Lundberg</t>
  </si>
  <si>
    <t>Carina Persson</t>
  </si>
  <si>
    <t>Wilhelmina Ehrenkrona</t>
  </si>
  <si>
    <t>Eva Eriksson</t>
  </si>
  <si>
    <t>Malin Theelke</t>
  </si>
  <si>
    <t>Åke Svensson</t>
  </si>
  <si>
    <t>Fredrik Högstedt</t>
  </si>
  <si>
    <t>Peter Norén</t>
  </si>
  <si>
    <t>Gert Mangard</t>
  </si>
  <si>
    <t>Mattias Höög</t>
  </si>
  <si>
    <t>Marko Leppänen</t>
  </si>
  <si>
    <t>Sven Winkler</t>
  </si>
  <si>
    <t>Stefan Theelke</t>
  </si>
  <si>
    <t>Magnus Bergquist</t>
  </si>
  <si>
    <t>Viola Bäcklund</t>
  </si>
  <si>
    <t>Pia Kronvall</t>
  </si>
  <si>
    <t>Eva Aronsson</t>
  </si>
  <si>
    <t>Christa Bäckman</t>
  </si>
  <si>
    <t>Yngve Malmström</t>
  </si>
  <si>
    <t>Leif Lovén</t>
  </si>
  <si>
    <t>Peter Nilsson</t>
  </si>
  <si>
    <t>Vegard Hölaas</t>
  </si>
  <si>
    <t>Nils-Erik Hessel</t>
  </si>
  <si>
    <t>Kjell Persson</t>
  </si>
  <si>
    <t>Hans-Åke Fohrs</t>
  </si>
  <si>
    <t>Eskil Rönér</t>
  </si>
  <si>
    <t>Erik Gräntz</t>
  </si>
  <si>
    <t>Mats Häggström</t>
  </si>
  <si>
    <t>Lars Sundh</t>
  </si>
  <si>
    <t>Lars Sjögren</t>
  </si>
  <si>
    <t>Egon Persson</t>
  </si>
  <si>
    <t>Hans Selinder</t>
  </si>
  <si>
    <t>Elin Kättström</t>
  </si>
  <si>
    <t>Ieva Ciparsone</t>
  </si>
  <si>
    <t>Johanna Gullroos</t>
  </si>
  <si>
    <t>Christine Bjerendal</t>
  </si>
  <si>
    <t>Karin Larsson Brolund</t>
  </si>
  <si>
    <t>Julia Mauritzson</t>
  </si>
  <si>
    <t>Emma Sigurd</t>
  </si>
  <si>
    <t>Sara Nilsson</t>
  </si>
  <si>
    <t>Alva Olsson</t>
  </si>
  <si>
    <t>Tove Fjällström</t>
  </si>
  <si>
    <t>Therése Nilsson</t>
  </si>
  <si>
    <t>Cecilia Blomberg</t>
  </si>
  <si>
    <t>Cecilia Nilsson</t>
  </si>
  <si>
    <t>Jenjira Haxholm</t>
  </si>
  <si>
    <t>Sofie Johansson</t>
  </si>
  <si>
    <t>Moa Lindström</t>
  </si>
  <si>
    <t>Sofia Borén</t>
  </si>
  <si>
    <t>Matilda Tidholm</t>
  </si>
  <si>
    <t>Alva Lindberg</t>
  </si>
  <si>
    <t>Erika Jangnäs</t>
  </si>
  <si>
    <t>Sara Miric-Smojver</t>
  </si>
  <si>
    <t>Andreas Skalberg</t>
  </si>
  <si>
    <t>Jonas Andersson</t>
  </si>
  <si>
    <t>Per Bengtsson</t>
  </si>
  <si>
    <t>Björn Jansson</t>
  </si>
  <si>
    <t>Göran Bjerendal</t>
  </si>
  <si>
    <t>Mikael Danielsson</t>
  </si>
  <si>
    <t>Mikael Larsson</t>
  </si>
  <si>
    <t>Jonatan Andersson</t>
  </si>
  <si>
    <t>Klas Toresson</t>
  </si>
  <si>
    <t>Johan Priklonsky</t>
  </si>
  <si>
    <t>Thomas Dahlén</t>
  </si>
  <si>
    <t>Linus Andersson</t>
  </si>
  <si>
    <t>Daniel Byhlin</t>
  </si>
  <si>
    <t>Conny Boström</t>
  </si>
  <si>
    <t>Gonzalo Irigoyen-Rodriguez</t>
  </si>
  <si>
    <t>Jesper Fredriksson</t>
  </si>
  <si>
    <t>Tobias Ljungqvist</t>
  </si>
  <si>
    <t>Peter Jonsson</t>
  </si>
  <si>
    <t>Peter Mörlin</t>
  </si>
  <si>
    <t>Tom Sundlin</t>
  </si>
  <si>
    <t>Stefan Nilsson</t>
  </si>
  <si>
    <t>Leif Andersson</t>
  </si>
  <si>
    <t>Mikael Johansson</t>
  </si>
  <si>
    <t>Dennis Eriksson</t>
  </si>
  <si>
    <t>Ulf Palo</t>
  </si>
  <si>
    <t>Jan Welander</t>
  </si>
  <si>
    <t>Karina Nilsson</t>
  </si>
  <si>
    <t>Birgitta Lundgren</t>
  </si>
  <si>
    <t>Birgitta Selinder</t>
  </si>
  <si>
    <t>Ulf Gidensköld</t>
  </si>
  <si>
    <t>Gösta Persson</t>
  </si>
  <si>
    <t>Stefan Alveblad</t>
  </si>
  <si>
    <t>Bo Boström</t>
  </si>
  <si>
    <t>Daniel Svenberg</t>
  </si>
  <si>
    <t>Leo Pettersson</t>
  </si>
  <si>
    <t>Paulina Forssell</t>
  </si>
  <si>
    <t>Olivia Elamsson</t>
  </si>
  <si>
    <t>Morgan Sundbaum</t>
  </si>
  <si>
    <t>Marcus Vällstedt</t>
  </si>
  <si>
    <t>Johan Pettersson</t>
  </si>
  <si>
    <t>William Verhagen Melin</t>
  </si>
  <si>
    <t>Emil Wallin</t>
  </si>
  <si>
    <t>Michaela Wendel</t>
  </si>
  <si>
    <t>Julia Norberg</t>
  </si>
  <si>
    <t>Aicha Zerrouki</t>
  </si>
  <si>
    <t>Herman Westling</t>
  </si>
  <si>
    <t>Theodor Edström</t>
  </si>
  <si>
    <t>Alfons Bergman</t>
  </si>
  <si>
    <t>André Strid</t>
  </si>
  <si>
    <t>Hampus Hellqvist</t>
  </si>
  <si>
    <t>Victor Westling</t>
  </si>
  <si>
    <t>Alfred Engelmark</t>
  </si>
  <si>
    <t>Amanda Väyrynen</t>
  </si>
  <si>
    <t>Anna Georgsson</t>
  </si>
  <si>
    <t>Tilda Österlund</t>
  </si>
  <si>
    <t>Ludvig Flink</t>
  </si>
  <si>
    <t>Oscar Spång</t>
  </si>
  <si>
    <t>Martin Östman</t>
  </si>
  <si>
    <t>Alva Milling</t>
  </si>
  <si>
    <r>
      <t xml:space="preserve">Till detta läggs en justering till. Skyttens resultat minus </t>
    </r>
    <r>
      <rPr>
        <sz val="11"/>
        <color rgb="FF7030A0"/>
        <rFont val="Calibri"/>
        <family val="2"/>
        <scheme val="minor"/>
      </rPr>
      <t>medelresultatet</t>
    </r>
    <r>
      <rPr>
        <sz val="11"/>
        <color theme="1"/>
        <rFont val="Calibri"/>
        <family val="2"/>
        <scheme val="minor"/>
      </rPr>
      <t xml:space="preserve"> delas med </t>
    </r>
    <r>
      <rPr>
        <sz val="11"/>
        <color rgb="FFFF0000"/>
        <rFont val="Calibri"/>
        <family val="2"/>
        <scheme val="minor"/>
      </rPr>
      <t>relationsmedelfaktorn</t>
    </r>
  </si>
  <si>
    <t>DIE</t>
  </si>
  <si>
    <t>HL60</t>
  </si>
  <si>
    <t>HB60</t>
  </si>
  <si>
    <t>Elvira Brandt</t>
  </si>
  <si>
    <t>Simon Malmén Nordmark</t>
  </si>
  <si>
    <t>Arvid Lucas</t>
  </si>
  <si>
    <t>Minna Nordgren</t>
  </si>
  <si>
    <t>Linnea Broman</t>
  </si>
  <si>
    <t>Sara Svensson</t>
  </si>
  <si>
    <t>Linnea Backman</t>
  </si>
  <si>
    <t>Jacob Stark</t>
  </si>
  <si>
    <t>Henrik Forsberg</t>
  </si>
  <si>
    <t>Viggo Johansson</t>
  </si>
  <si>
    <t>Kalmar Bågskyttesällskap</t>
  </si>
  <si>
    <t>Viktor Berg</t>
  </si>
  <si>
    <t>Rasmus Hendel</t>
  </si>
  <si>
    <t>Anna Backman</t>
  </si>
  <si>
    <t>Carl Johan Bengtsson</t>
  </si>
  <si>
    <t>Martin Carlsten</t>
  </si>
  <si>
    <t>Alexander Andersson</t>
  </si>
  <si>
    <t>Amanda Hellstenius</t>
  </si>
  <si>
    <t>Lovisa Lundgren</t>
  </si>
  <si>
    <t>Elin O-Nils</t>
  </si>
  <si>
    <t>Alexander Lindskog</t>
  </si>
  <si>
    <t>Jacob Mosén</t>
  </si>
  <si>
    <t>Elias Olsson</t>
  </si>
  <si>
    <t>Jakob Hedén</t>
  </si>
  <si>
    <t>Cheryl Loorents</t>
  </si>
  <si>
    <t>Annie Sanell</t>
  </si>
  <si>
    <t>Fanny Wällersten</t>
  </si>
  <si>
    <t>Caroline Hallqvist</t>
  </si>
  <si>
    <t>Ljungby BSK</t>
  </si>
  <si>
    <t>Tim Sjöberg</t>
  </si>
  <si>
    <t>ED</t>
  </si>
  <si>
    <t>Stine Åséll</t>
  </si>
  <si>
    <t>Lina Sofie Sandin</t>
  </si>
  <si>
    <t>EH</t>
  </si>
  <si>
    <t>Carl Andrén Lundahl</t>
  </si>
  <si>
    <t>Anders Svedberg</t>
  </si>
  <si>
    <t>Tibro BS</t>
  </si>
  <si>
    <t>Magnus Nilsson</t>
  </si>
  <si>
    <t>Patrik Jigblad</t>
  </si>
  <si>
    <t>Ernst Anders Torbjörn Modig</t>
  </si>
  <si>
    <t>Anders Enerholm</t>
  </si>
  <si>
    <t>Frank Axelsson</t>
  </si>
  <si>
    <t>Per Sandgren</t>
  </si>
  <si>
    <t>Daniel Landin</t>
  </si>
  <si>
    <t>Roger Ståhlkrantz</t>
  </si>
  <si>
    <t>Arne Hedström</t>
  </si>
  <si>
    <t>Lennart Olsson</t>
  </si>
  <si>
    <t>Strängnäs BSK</t>
  </si>
  <si>
    <t>Sofie Ståhlkrantz</t>
  </si>
  <si>
    <t>Helen Forsberg</t>
  </si>
  <si>
    <t>Carina Olsson</t>
  </si>
  <si>
    <t>Ellinor Ryrå</t>
  </si>
  <si>
    <t>My Eklundh</t>
  </si>
  <si>
    <t>Morgan Lundin</t>
  </si>
  <si>
    <t>Glenn Linsjö</t>
  </si>
  <si>
    <t>Christer Paulsson</t>
  </si>
  <si>
    <t>Alexander Hegedus</t>
  </si>
  <si>
    <t>Daniel Fehrman</t>
  </si>
  <si>
    <t>Mats Friberg</t>
  </si>
  <si>
    <t>Lennart Andersson</t>
  </si>
  <si>
    <t>Hans-Ove Krusell</t>
  </si>
  <si>
    <t>Tony Lindeberg</t>
  </si>
  <si>
    <t>Christoffer Ottosson</t>
  </si>
  <si>
    <t>Petri Ukonmäki</t>
  </si>
  <si>
    <t>Ann Johansson</t>
  </si>
  <si>
    <t>Khalid Hadrous</t>
  </si>
  <si>
    <t>Ulf Bäcklund</t>
  </si>
  <si>
    <t>Lars Johansson</t>
  </si>
  <si>
    <t>Lennart Asklund</t>
  </si>
  <si>
    <t>Raimo Taisto Antero Mämmelä</t>
  </si>
  <si>
    <t>Ekerö IK</t>
  </si>
  <si>
    <t>Tommy From</t>
  </si>
  <si>
    <t>Pernilla Blom</t>
  </si>
  <si>
    <t>Monika Svartvik</t>
  </si>
  <si>
    <t>Albina Avakova</t>
  </si>
  <si>
    <t>Paul Raukas</t>
  </si>
  <si>
    <t>Tomas Lundström</t>
  </si>
  <si>
    <t>Emil Norberg</t>
  </si>
  <si>
    <t>Göran Lind</t>
  </si>
  <si>
    <t>Stig-Lennart Gunnarsson</t>
  </si>
  <si>
    <t>Sandra Nyberg</t>
  </si>
  <si>
    <t>Emma Mauritzson</t>
  </si>
  <si>
    <t>Sebastian Djerf</t>
  </si>
  <si>
    <t>Dennis Ståhlkrantz</t>
  </si>
  <si>
    <t>Johan Lindberg</t>
  </si>
  <si>
    <t>Pär Lindberg</t>
  </si>
  <si>
    <t>Björn Hasslöf</t>
  </si>
  <si>
    <t>Alex Malutin</t>
  </si>
  <si>
    <t>Markus Lundberg</t>
  </si>
  <si>
    <t>André Frank</t>
  </si>
  <si>
    <t>Linus Rundqvist</t>
  </si>
  <si>
    <t>Jimmy Wall</t>
  </si>
  <si>
    <t>Anders Fredriksson</t>
  </si>
  <si>
    <t>Benny Kroll</t>
  </si>
  <si>
    <t>Axel Rundqvist</t>
  </si>
  <si>
    <t>Lukas Tolliner</t>
  </si>
  <si>
    <t>Niklas Velin</t>
  </si>
  <si>
    <t>David Zöger</t>
  </si>
  <si>
    <t>Andreas Hein</t>
  </si>
  <si>
    <t>Börje Johnsson</t>
  </si>
  <si>
    <t>Växjö AIS</t>
  </si>
  <si>
    <t>Michael Palczynski</t>
  </si>
  <si>
    <t>Renee Modigh</t>
  </si>
  <si>
    <t>Marie Löfroth</t>
  </si>
  <si>
    <t>Birgit Holm</t>
  </si>
  <si>
    <t>Kjell Franzén</t>
  </si>
  <si>
    <t>Erwin Herbertsson</t>
  </si>
  <si>
    <t>Satserups Idrotts &amp; BF</t>
  </si>
  <si>
    <t>Reino Lehtonen</t>
  </si>
  <si>
    <t>Dag Johansson</t>
  </si>
  <si>
    <t>Spector My</t>
  </si>
  <si>
    <t>Salovaara Serina</t>
  </si>
  <si>
    <t>Sunnegårdh Tilda</t>
  </si>
  <si>
    <t>Mikkola Anton</t>
  </si>
  <si>
    <t>Olsson Elias</t>
  </si>
  <si>
    <t>Bergvall Hugo</t>
  </si>
  <si>
    <t>Westin Elliot</t>
  </si>
  <si>
    <t>Westin Oliver</t>
  </si>
  <si>
    <t>Liljeström Sara</t>
  </si>
  <si>
    <t>Blank Rasmus</t>
  </si>
  <si>
    <t>Forseth Cecilia</t>
  </si>
  <si>
    <t>Grip-Hestner Linnéa</t>
  </si>
  <si>
    <t>Berg Viktor</t>
  </si>
  <si>
    <t>Kullberg Alexander</t>
  </si>
  <si>
    <t>Verhagen Melin William</t>
  </si>
  <si>
    <t>Alvem Frans</t>
  </si>
  <si>
    <t>Barkemo Theo</t>
  </si>
  <si>
    <t>Hammarlund Bolander Per</t>
  </si>
  <si>
    <t>Hölas Borén Sofia</t>
  </si>
  <si>
    <t>Grip-Hestner Simon</t>
  </si>
  <si>
    <t>Hammarlund Bolander Lars</t>
  </si>
  <si>
    <t>Grahn Linus</t>
  </si>
  <si>
    <t>Lind Cecilia</t>
  </si>
  <si>
    <t>Olander Åhlund Malte</t>
  </si>
  <si>
    <t>Käck Mathias</t>
  </si>
  <si>
    <t>Skog Philip</t>
  </si>
  <si>
    <t>Olander Åhlund Simon</t>
  </si>
  <si>
    <t>Ljungqvist Tobias</t>
  </si>
  <si>
    <t>Jonsson Oliver</t>
  </si>
  <si>
    <t>Söderhamns BS</t>
  </si>
  <si>
    <t>Milling Alva</t>
  </si>
  <si>
    <t>Hylander Tea</t>
  </si>
  <si>
    <t>Andersson Josephine</t>
  </si>
  <si>
    <t>Jessica Larsson</t>
  </si>
  <si>
    <t>Carina Johansson</t>
  </si>
  <si>
    <t>Tore Petersson</t>
  </si>
  <si>
    <t>Bertil Williams</t>
  </si>
  <si>
    <t>Stig Bergström</t>
  </si>
  <si>
    <t>Petra Ericsson</t>
  </si>
  <si>
    <t>Pethra Jamil</t>
  </si>
  <si>
    <t>Marcus Lagneholt</t>
  </si>
  <si>
    <t>Anders Malm</t>
  </si>
  <si>
    <t>Mats Inge Ericsson</t>
  </si>
  <si>
    <t>Jari Hjerpe</t>
  </si>
  <si>
    <t>Peter Mosén</t>
  </si>
  <si>
    <t>Jonatan Friberg</t>
  </si>
  <si>
    <t>Fredrik Gidensköld</t>
  </si>
  <si>
    <t>Johan Backman</t>
  </si>
  <si>
    <t>Roland Henriksson</t>
  </si>
  <si>
    <t>Jan Henriksson</t>
  </si>
  <si>
    <t>BSK Uven</t>
  </si>
  <si>
    <t>Fredrik Beckman</t>
  </si>
  <si>
    <t>Anders Hillgren</t>
  </si>
  <si>
    <t>Roger Strömbäck</t>
  </si>
  <si>
    <t>Eddie Øyen</t>
  </si>
  <si>
    <t>Thomas Thörn</t>
  </si>
  <si>
    <t>Marcus Josefsson</t>
  </si>
  <si>
    <t>Fredd Lind</t>
  </si>
  <si>
    <t>Anders Sjöberg</t>
  </si>
  <si>
    <t>Tobias Johnsson</t>
  </si>
  <si>
    <t>Svarteborgs BSK</t>
  </si>
  <si>
    <t>Johan Brage</t>
  </si>
  <si>
    <t>Roger Sandelin</t>
  </si>
  <si>
    <t>Kenneth Jensen</t>
  </si>
  <si>
    <t>Urban Svensson</t>
  </si>
  <si>
    <t>Istvan Vörös</t>
  </si>
  <si>
    <t>Stefan Fröberg</t>
  </si>
  <si>
    <t>Anders Hellman</t>
  </si>
  <si>
    <t>Mats Hallberg</t>
  </si>
  <si>
    <t>Hansi Fredriksson</t>
  </si>
  <si>
    <t>Rolf Herstedt</t>
  </si>
  <si>
    <t>Berit Bergström</t>
  </si>
  <si>
    <t>Anette Sundin</t>
  </si>
  <si>
    <t>Linnéa Rausberg</t>
  </si>
  <si>
    <t>Stefan Lindholm</t>
  </si>
  <si>
    <t>Ola Johansson</t>
  </si>
  <si>
    <t>Johan Wigh</t>
  </si>
  <si>
    <t>Mats Lindblom</t>
  </si>
  <si>
    <t>Tomas Harrysson</t>
  </si>
  <si>
    <t>Hanna Janeke</t>
  </si>
  <si>
    <t>Mikael Olsson</t>
  </si>
  <si>
    <t>Simon Åhlund</t>
  </si>
  <si>
    <t>Jimmy Nilsson</t>
  </si>
  <si>
    <t>Felix Gustafsson</t>
  </si>
  <si>
    <t>Michael Ekholm</t>
  </si>
  <si>
    <t>Dmytro Kolomoytsev</t>
  </si>
  <si>
    <t>Niklas Andreassen</t>
  </si>
  <si>
    <t>Manuel Gomez</t>
  </si>
  <si>
    <t>Bengt Eriksson</t>
  </si>
  <si>
    <t>Mikael Eriksson</t>
  </si>
  <si>
    <t>Jimmy Vall</t>
  </si>
  <si>
    <t>Alexander Arvidsson</t>
  </si>
  <si>
    <t>Rolf Rönnlund</t>
  </si>
  <si>
    <t>Jason Roth</t>
  </si>
  <si>
    <t>Fredrik Svensson</t>
  </si>
  <si>
    <t>Fredrik Westerlind</t>
  </si>
  <si>
    <t>Claes Göran Colméus</t>
  </si>
  <si>
    <t>Kai Vinberg</t>
  </si>
  <si>
    <t>Klas Vängman</t>
  </si>
  <si>
    <t>Anders Johansson</t>
  </si>
  <si>
    <t>DR60</t>
  </si>
  <si>
    <t>HR60</t>
  </si>
  <si>
    <t>RESULTAT</t>
  </si>
  <si>
    <t>1-4 resultat ur medelberäkningarna nedan är borttagna om de är avvikande låga.</t>
  </si>
  <si>
    <t>Tävling:</t>
  </si>
  <si>
    <t>Datum:</t>
  </si>
  <si>
    <t>Skytt</t>
  </si>
  <si>
    <t>Slutresultat</t>
  </si>
  <si>
    <t>Placering</t>
  </si>
  <si>
    <t>Resultatlista Tavla ute med handikapp</t>
  </si>
  <si>
    <t>Resultatlista tavla ute - Handikapp</t>
  </si>
  <si>
    <t>x</t>
  </si>
  <si>
    <t>DB13</t>
  </si>
  <si>
    <t>HB13</t>
  </si>
  <si>
    <t>DB16</t>
  </si>
  <si>
    <t>HB16</t>
  </si>
  <si>
    <t>HR13</t>
  </si>
  <si>
    <t>DR13</t>
  </si>
  <si>
    <t>HC13</t>
  </si>
  <si>
    <t>DC13</t>
  </si>
  <si>
    <t>X</t>
  </si>
  <si>
    <t>HL13</t>
  </si>
  <si>
    <t>HL16</t>
  </si>
  <si>
    <t>DL13</t>
  </si>
  <si>
    <t>DL16</t>
  </si>
  <si>
    <t>Antal pil:</t>
  </si>
  <si>
    <t>Sv. rekord</t>
  </si>
  <si>
    <t>Utgångspunkt är ute-SM, SBF 70/50 samt gällande svenska rekord</t>
  </si>
  <si>
    <t>Tavla utomhus, handikappjusterat resultat</t>
  </si>
  <si>
    <t>Röda siffror är korrigeringsvärden för rättvist medel på medlen</t>
  </si>
  <si>
    <t>1:a  50%, S.R. 50%</t>
  </si>
  <si>
    <t>HR10</t>
  </si>
  <si>
    <t>DR10</t>
  </si>
  <si>
    <t>HB10</t>
  </si>
  <si>
    <t>DB10</t>
  </si>
  <si>
    <t>DI13</t>
  </si>
  <si>
    <t>2019 Med</t>
  </si>
  <si>
    <t>2019 Ett</t>
  </si>
  <si>
    <t>Vinstm.</t>
  </si>
  <si>
    <t>Medelm.</t>
  </si>
  <si>
    <t>Klass-SM</t>
  </si>
  <si>
    <t>resultat</t>
  </si>
  <si>
    <t>Ålder</t>
  </si>
  <si>
    <t>Kopierat resultat till 60-klass från 50-klass</t>
  </si>
  <si>
    <t>per pil</t>
  </si>
  <si>
    <t>D50</t>
  </si>
  <si>
    <t>SM BS Gothia+Södertälje 2021-07-10+11 samt Lindome 2021-08-14+15</t>
  </si>
  <si>
    <t>D60</t>
  </si>
  <si>
    <t>2021 Ett</t>
  </si>
  <si>
    <t>2021 Med</t>
  </si>
  <si>
    <t>Ute-JSM 2021 tavla. Motala 210718</t>
  </si>
  <si>
    <t>HI60</t>
  </si>
  <si>
    <t>SM Linköping 1-3 juli 2022</t>
  </si>
  <si>
    <t>2022 Ett</t>
  </si>
  <si>
    <t>2022 Med</t>
  </si>
  <si>
    <t>2023 Med</t>
  </si>
  <si>
    <t>2023 Ett</t>
  </si>
  <si>
    <t>2024 Ett</t>
  </si>
  <si>
    <t>2024 Med</t>
  </si>
  <si>
    <t>kopiera resultat till 50-klass från elit</t>
  </si>
  <si>
    <t>Ute-JSM Tavla Hallberg 2022-07-10</t>
  </si>
  <si>
    <t>72 pilar</t>
  </si>
  <si>
    <t>RK10H</t>
  </si>
  <si>
    <t>RK10D</t>
  </si>
  <si>
    <t>RC13H</t>
  </si>
  <si>
    <t>RC13D</t>
  </si>
  <si>
    <t>RJ16H</t>
  </si>
  <si>
    <t>RJ16D</t>
  </si>
  <si>
    <t>BK10H</t>
  </si>
  <si>
    <t>BC13H</t>
  </si>
  <si>
    <t>BC13D</t>
  </si>
  <si>
    <t>BJ16H</t>
  </si>
  <si>
    <t>BJ16D</t>
  </si>
  <si>
    <t>CC13D</t>
  </si>
  <si>
    <t>CJ16H</t>
  </si>
  <si>
    <t>LC13H</t>
  </si>
  <si>
    <t>BK10D</t>
  </si>
  <si>
    <t>BU13</t>
  </si>
  <si>
    <t>BU16W</t>
  </si>
  <si>
    <t>BU16M</t>
  </si>
  <si>
    <t>BU21W</t>
  </si>
  <si>
    <t>BU21M</t>
  </si>
  <si>
    <t>CU13</t>
  </si>
  <si>
    <t>CU16W</t>
  </si>
  <si>
    <t>CU16M</t>
  </si>
  <si>
    <t>CU21W</t>
  </si>
  <si>
    <t>CU21M</t>
  </si>
  <si>
    <t>TU13</t>
  </si>
  <si>
    <t>TU16</t>
  </si>
  <si>
    <t>LU13</t>
  </si>
  <si>
    <t>LU16</t>
  </si>
  <si>
    <t>LU21W</t>
  </si>
  <si>
    <t>LU21M</t>
  </si>
  <si>
    <t>RU13</t>
  </si>
  <si>
    <t>RU16W</t>
  </si>
  <si>
    <t>RU16M</t>
  </si>
  <si>
    <t>RU21W</t>
  </si>
  <si>
    <t>RU21M</t>
  </si>
  <si>
    <t>BW</t>
  </si>
  <si>
    <t>B50W</t>
  </si>
  <si>
    <t>B50M</t>
  </si>
  <si>
    <t>B60M</t>
  </si>
  <si>
    <t>CW</t>
  </si>
  <si>
    <t>CM</t>
  </si>
  <si>
    <t>C50W</t>
  </si>
  <si>
    <t>C50M</t>
  </si>
  <si>
    <t>C60W</t>
  </si>
  <si>
    <t>C60M</t>
  </si>
  <si>
    <t>TW</t>
  </si>
  <si>
    <t>TM</t>
  </si>
  <si>
    <t>T50</t>
  </si>
  <si>
    <t>LW</t>
  </si>
  <si>
    <t>LM</t>
  </si>
  <si>
    <t>L50W</t>
  </si>
  <si>
    <t>L50M</t>
  </si>
  <si>
    <t>L60M</t>
  </si>
  <si>
    <t>RW</t>
  </si>
  <si>
    <t>RM</t>
  </si>
  <si>
    <t>R50W</t>
  </si>
  <si>
    <t>R50M</t>
  </si>
  <si>
    <t>R60W</t>
  </si>
  <si>
    <t>R60M</t>
  </si>
  <si>
    <r>
      <rPr>
        <b/>
        <sz val="11"/>
        <color rgb="FF00B050"/>
        <rFont val="Calibri"/>
        <family val="2"/>
        <scheme val="minor"/>
      </rPr>
      <t>J</t>
    </r>
    <r>
      <rPr>
        <b/>
        <sz val="11"/>
        <color theme="1"/>
        <rFont val="Calibri"/>
        <family val="2"/>
        <scheme val="minor"/>
      </rPr>
      <t>/</t>
    </r>
    <r>
      <rPr>
        <b/>
        <sz val="11"/>
        <color rgb="FF92D050"/>
        <rFont val="Calibri"/>
        <family val="2"/>
        <scheme val="minor"/>
      </rPr>
      <t>S</t>
    </r>
  </si>
  <si>
    <t>BM</t>
  </si>
  <si>
    <t>CU13W</t>
  </si>
  <si>
    <t>RU13W</t>
  </si>
  <si>
    <t>RU13M</t>
  </si>
  <si>
    <t>T50+60M</t>
  </si>
  <si>
    <t>Jämförelseresultat tas fram genom att CM är "riktkarl" med 0 i handikapp.</t>
  </si>
  <si>
    <r>
      <t>Öviga klassers skyttar får direkt ett tillägg med</t>
    </r>
    <r>
      <rPr>
        <sz val="11"/>
        <color rgb="FF00B050"/>
        <rFont val="Calibri"/>
        <family val="2"/>
        <scheme val="minor"/>
      </rPr>
      <t xml:space="preserve"> handikappbassiffran</t>
    </r>
    <r>
      <rPr>
        <sz val="11"/>
        <color theme="1"/>
        <rFont val="Calibri"/>
        <family val="2"/>
        <scheme val="minor"/>
      </rPr>
      <t xml:space="preserve"> upp till CM:s medelvärde från den egna klassens medelvärde</t>
    </r>
  </si>
  <si>
    <t>Relationsfaktor för kvoten av Klassens Diff 1-medel och CM:s Diff 1-medel, om mindre än 0,8 skrivs 0,8</t>
  </si>
  <si>
    <t>T60M</t>
  </si>
  <si>
    <t>JA</t>
  </si>
  <si>
    <t>50(60)</t>
  </si>
  <si>
    <t>SM Hallsberg/Östansjö 15-16 juli 2023</t>
  </si>
  <si>
    <t>Ute-JSM Tavla Stockamöllan 2023-07-09</t>
  </si>
  <si>
    <t>BU13M</t>
  </si>
  <si>
    <t>BU13W</t>
  </si>
  <si>
    <t>LU13M</t>
  </si>
  <si>
    <t>LU13W</t>
  </si>
  <si>
    <t>TU21M</t>
  </si>
  <si>
    <t>women</t>
  </si>
  <si>
    <t>u21</t>
  </si>
  <si>
    <t>T50M</t>
  </si>
  <si>
    <t>Ute-JSM Tavla Lindome 2024-07-14</t>
  </si>
  <si>
    <t>SM Bollnäs+Skövde 2024</t>
  </si>
  <si>
    <t>TU13M</t>
  </si>
  <si>
    <t>TU16M</t>
  </si>
  <si>
    <t>ja</t>
  </si>
  <si>
    <t>ja Women</t>
  </si>
  <si>
    <t>uppdat.</t>
  </si>
  <si>
    <t>BU15W</t>
  </si>
  <si>
    <t>BU15M</t>
  </si>
  <si>
    <t>BU18W</t>
  </si>
  <si>
    <t>BU18M</t>
  </si>
  <si>
    <t>CU15W</t>
  </si>
  <si>
    <t>CU15M</t>
  </si>
  <si>
    <t>CU18W</t>
  </si>
  <si>
    <t>CU18M</t>
  </si>
  <si>
    <t>TU15</t>
  </si>
  <si>
    <t>TU18</t>
  </si>
  <si>
    <t>LU15</t>
  </si>
  <si>
    <t>LU18</t>
  </si>
  <si>
    <t>RU15W</t>
  </si>
  <si>
    <t>RU15M</t>
  </si>
  <si>
    <t>RU18W</t>
  </si>
  <si>
    <t>RU18M</t>
  </si>
  <si>
    <t>klass</t>
  </si>
  <si>
    <t>2025-07-23, Karlstads Bågskytteklubb</t>
  </si>
  <si>
    <t>2025 Ett</t>
  </si>
  <si>
    <t>2025 Med</t>
  </si>
  <si>
    <t>2026 Ett</t>
  </si>
  <si>
    <t>2026 Med</t>
  </si>
  <si>
    <t>2027 Ett</t>
  </si>
  <si>
    <t>2027 Med</t>
  </si>
  <si>
    <t>2028 Ett</t>
  </si>
  <si>
    <t>2028 Med</t>
  </si>
  <si>
    <t>L60W</t>
  </si>
  <si>
    <t xml:space="preserve"> </t>
  </si>
  <si>
    <t>SM Helsingborg 2025</t>
  </si>
  <si>
    <t>Kopierat 60-åringars resultat till 60-klass från 50-klass</t>
  </si>
  <si>
    <t>nej</t>
  </si>
  <si>
    <t>m</t>
  </si>
  <si>
    <t>CU13M</t>
  </si>
  <si>
    <t>Ute-JSM Tavla Sundsvall 2025-07-12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</si>
</sst>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k_r_-;\-* #,##0.00\ _k_r_-;_-* &quot;-&quot;??\ _k_r_-;_-@_-"/>
    <numFmt numFmtId="165" formatCode="0.0"/>
    <numFmt numFmtId="166" formatCode="_-* #,##0\ _k_r_-;\-* #,##0\ _k_r_-;_-* &quot;-&quot;??\ _k_r_-;_-@_-"/>
  </numFmts>
  <fonts count="40" x14ac:knownFonts="1">
    <font>
      <sz val="11"/>
      <color theme="1"/>
      <name val="Calibri"/>
      <family val="2"/>
      <scheme val="minor"/>
    </font>
    <font>
      <sz val="13"/>
      <color theme="1"/>
      <name val="Arial"/>
      <family val="2"/>
    </font>
    <font>
      <sz val="14"/>
      <color theme="1"/>
      <name val="Arial Blac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7030A0"/>
      <name val="Calibri"/>
      <family val="2"/>
      <scheme val="minor"/>
    </font>
    <font>
      <sz val="14"/>
      <color theme="1"/>
      <name val="Arial Black"/>
      <family val="2"/>
    </font>
    <font>
      <sz val="11"/>
      <color theme="1"/>
      <name val="Calibri"/>
      <family val="2"/>
      <scheme val="minor"/>
    </font>
    <font>
      <sz val="13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u/>
      <sz val="12"/>
      <color theme="1"/>
      <name val="Arial"/>
      <family val="2"/>
    </font>
    <font>
      <b/>
      <u/>
      <sz val="12"/>
      <color rgb="FFFF0000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rgb="FF00B05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rgb="FF7030A0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3"/>
      <color theme="1"/>
      <name val="Arial"/>
      <family val="2"/>
    </font>
    <font>
      <b/>
      <sz val="12"/>
      <color rgb="FF00B0F0"/>
      <name val="Calibri"/>
      <family val="2"/>
      <scheme val="minor"/>
    </font>
    <font>
      <b/>
      <sz val="13"/>
      <name val="Arial"/>
      <family val="2"/>
    </font>
    <font>
      <sz val="18"/>
      <color theme="1"/>
      <name val="Arial Black"/>
      <family val="2"/>
    </font>
    <font>
      <sz val="10"/>
      <color theme="1"/>
      <name val="Arial"/>
      <family val="2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92D05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164" fontId="6" fillId="0" borderId="0" applyFont="0" applyFill="0" applyBorder="0" applyAlignment="0" applyProtection="0"/>
  </cellStyleXfs>
  <cellXfs count="170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0" fillId="0" borderId="0" xfId="0" applyNumberFormat="1"/>
    <xf numFmtId="0" fontId="0" fillId="0" borderId="0" xfId="0" applyAlignment="1">
      <alignment wrapText="1"/>
    </xf>
    <xf numFmtId="0" fontId="5" fillId="0" borderId="0" xfId="1" applyAlignment="1">
      <alignment wrapText="1"/>
    </xf>
    <xf numFmtId="0" fontId="5" fillId="0" borderId="0" xfId="1" applyAlignment="1">
      <alignment horizontal="center" vertical="center" wrapText="1"/>
    </xf>
    <xf numFmtId="0" fontId="0" fillId="0" borderId="0" xfId="0" applyAlignment="1">
      <alignment vertical="center" wrapText="1"/>
    </xf>
    <xf numFmtId="0" fontId="5" fillId="0" borderId="0" xfId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left"/>
    </xf>
    <xf numFmtId="0" fontId="14" fillId="0" borderId="0" xfId="0" applyFont="1"/>
    <xf numFmtId="0" fontId="15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8" fillId="8" borderId="0" xfId="0" applyFont="1" applyFill="1"/>
    <xf numFmtId="0" fontId="18" fillId="8" borderId="2" xfId="0" applyFont="1" applyFill="1" applyBorder="1"/>
    <xf numFmtId="0" fontId="18" fillId="9" borderId="0" xfId="0" applyFont="1" applyFill="1"/>
    <xf numFmtId="0" fontId="11" fillId="9" borderId="0" xfId="0" applyFont="1" applyFill="1" applyAlignment="1">
      <alignment vertical="center"/>
    </xf>
    <xf numFmtId="0" fontId="28" fillId="7" borderId="0" xfId="0" applyFont="1" applyFill="1"/>
    <xf numFmtId="0" fontId="18" fillId="0" borderId="0" xfId="0" applyFont="1"/>
    <xf numFmtId="0" fontId="28" fillId="7" borderId="0" xfId="0" applyFont="1" applyFill="1" applyAlignment="1">
      <alignment vertical="center"/>
    </xf>
    <xf numFmtId="2" fontId="11" fillId="4" borderId="0" xfId="0" applyNumberFormat="1" applyFont="1" applyFill="1" applyAlignment="1">
      <alignment horizontal="center" vertical="center"/>
    </xf>
    <xf numFmtId="2" fontId="25" fillId="5" borderId="0" xfId="0" applyNumberFormat="1" applyFont="1" applyFill="1" applyAlignment="1">
      <alignment horizontal="center" vertical="center"/>
    </xf>
    <xf numFmtId="2" fontId="11" fillId="5" borderId="0" xfId="0" applyNumberFormat="1" applyFont="1" applyFill="1" applyAlignment="1">
      <alignment horizontal="center" vertical="center"/>
    </xf>
    <xf numFmtId="2" fontId="26" fillId="6" borderId="0" xfId="0" applyNumberFormat="1" applyFont="1" applyFill="1" applyAlignment="1">
      <alignment horizontal="center" vertical="center"/>
    </xf>
    <xf numFmtId="2" fontId="27" fillId="6" borderId="0" xfId="0" applyNumberFormat="1" applyFont="1" applyFill="1" applyAlignment="1">
      <alignment horizontal="center" vertical="center"/>
    </xf>
    <xf numFmtId="2" fontId="11" fillId="4" borderId="2" xfId="0" applyNumberFormat="1" applyFont="1" applyFill="1" applyBorder="1" applyAlignment="1">
      <alignment horizontal="center" vertical="center"/>
    </xf>
    <xf numFmtId="2" fontId="11" fillId="5" borderId="2" xfId="0" applyNumberFormat="1" applyFont="1" applyFill="1" applyBorder="1" applyAlignment="1">
      <alignment horizontal="center" vertical="center"/>
    </xf>
    <xf numFmtId="2" fontId="27" fillId="6" borderId="2" xfId="0" applyNumberFormat="1" applyFont="1" applyFill="1" applyBorder="1" applyAlignment="1">
      <alignment horizontal="center" vertical="center"/>
    </xf>
    <xf numFmtId="2" fontId="18" fillId="4" borderId="0" xfId="0" applyNumberFormat="1" applyFont="1" applyFill="1" applyAlignment="1">
      <alignment horizontal="center" vertical="center"/>
    </xf>
    <xf numFmtId="2" fontId="18" fillId="5" borderId="0" xfId="0" applyNumberFormat="1" applyFont="1" applyFill="1" applyAlignment="1">
      <alignment horizontal="center" vertical="center"/>
    </xf>
    <xf numFmtId="2" fontId="29" fillId="6" borderId="0" xfId="0" applyNumberFormat="1" applyFont="1" applyFill="1" applyAlignment="1">
      <alignment horizontal="center" vertical="center"/>
    </xf>
    <xf numFmtId="0" fontId="30" fillId="3" borderId="3" xfId="0" applyFont="1" applyFill="1" applyBorder="1" applyAlignment="1">
      <alignment horizontal="center" vertical="center"/>
    </xf>
    <xf numFmtId="1" fontId="22" fillId="2" borderId="1" xfId="0" applyNumberFormat="1" applyFont="1" applyFill="1" applyBorder="1" applyAlignment="1">
      <alignment horizontal="center"/>
    </xf>
    <xf numFmtId="164" fontId="19" fillId="10" borderId="0" xfId="2" applyFont="1" applyFill="1" applyAlignment="1">
      <alignment horizontal="center" vertical="center"/>
    </xf>
    <xf numFmtId="164" fontId="23" fillId="10" borderId="0" xfId="2" applyFont="1" applyFill="1" applyAlignment="1">
      <alignment horizontal="center"/>
    </xf>
    <xf numFmtId="166" fontId="24" fillId="10" borderId="0" xfId="2" applyNumberFormat="1" applyFont="1" applyFill="1" applyAlignment="1">
      <alignment horizontal="center"/>
    </xf>
    <xf numFmtId="165" fontId="20" fillId="10" borderId="0" xfId="0" applyNumberFormat="1" applyFont="1" applyFill="1" applyAlignment="1">
      <alignment horizontal="left" indent="4"/>
    </xf>
    <xf numFmtId="2" fontId="31" fillId="10" borderId="0" xfId="0" applyNumberFormat="1" applyFont="1" applyFill="1" applyAlignment="1">
      <alignment horizontal="center"/>
    </xf>
    <xf numFmtId="164" fontId="23" fillId="10" borderId="2" xfId="2" applyFont="1" applyFill="1" applyBorder="1" applyAlignment="1">
      <alignment horizontal="center"/>
    </xf>
    <xf numFmtId="166" fontId="24" fillId="10" borderId="2" xfId="2" applyNumberFormat="1" applyFont="1" applyFill="1" applyBorder="1" applyAlignment="1">
      <alignment horizontal="center"/>
    </xf>
    <xf numFmtId="165" fontId="20" fillId="10" borderId="2" xfId="0" applyNumberFormat="1" applyFont="1" applyFill="1" applyBorder="1" applyAlignment="1">
      <alignment horizontal="left" indent="4"/>
    </xf>
    <xf numFmtId="2" fontId="31" fillId="10" borderId="2" xfId="0" applyNumberFormat="1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0" fillId="4" borderId="0" xfId="0" applyFill="1"/>
    <xf numFmtId="0" fontId="33" fillId="4" borderId="0" xfId="0" applyFont="1" applyFill="1"/>
    <xf numFmtId="0" fontId="18" fillId="4" borderId="0" xfId="0" applyFont="1" applyFill="1"/>
    <xf numFmtId="0" fontId="0" fillId="0" borderId="1" xfId="0" applyBorder="1"/>
    <xf numFmtId="0" fontId="18" fillId="2" borderId="1" xfId="0" applyFont="1" applyFill="1" applyBorder="1"/>
    <xf numFmtId="0" fontId="18" fillId="0" borderId="1" xfId="0" applyFont="1" applyBorder="1"/>
    <xf numFmtId="1" fontId="0" fillId="4" borderId="0" xfId="0" applyNumberFormat="1" applyFill="1"/>
    <xf numFmtId="0" fontId="33" fillId="0" borderId="0" xfId="0" applyFont="1"/>
    <xf numFmtId="1" fontId="18" fillId="0" borderId="1" xfId="0" applyNumberFormat="1" applyFont="1" applyBorder="1"/>
    <xf numFmtId="0" fontId="0" fillId="0" borderId="0" xfId="0" applyAlignment="1">
      <alignment vertical="center"/>
    </xf>
    <xf numFmtId="0" fontId="7" fillId="0" borderId="0" xfId="0" applyFont="1"/>
    <xf numFmtId="0" fontId="27" fillId="0" borderId="0" xfId="0" applyFont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2" fontId="7" fillId="4" borderId="0" xfId="0" applyNumberFormat="1" applyFont="1" applyFill="1" applyAlignment="1">
      <alignment horizontal="center" vertical="center"/>
    </xf>
    <xf numFmtId="2" fontId="7" fillId="5" borderId="0" xfId="0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" fontId="11" fillId="0" borderId="0" xfId="0" applyNumberFormat="1" applyFont="1"/>
    <xf numFmtId="1" fontId="11" fillId="0" borderId="2" xfId="0" applyNumberFormat="1" applyFont="1" applyBorder="1"/>
    <xf numFmtId="14" fontId="0" fillId="0" borderId="1" xfId="0" applyNumberFormat="1" applyBorder="1" applyAlignment="1">
      <alignment horizontal="left"/>
    </xf>
    <xf numFmtId="2" fontId="27" fillId="0" borderId="0" xfId="0" applyNumberFormat="1" applyFont="1"/>
    <xf numFmtId="0" fontId="11" fillId="11" borderId="0" xfId="0" applyFont="1" applyFill="1" applyAlignment="1">
      <alignment horizontal="center"/>
    </xf>
    <xf numFmtId="0" fontId="11" fillId="12" borderId="0" xfId="0" applyFont="1" applyFill="1" applyAlignment="1">
      <alignment horizontal="center"/>
    </xf>
    <xf numFmtId="1" fontId="22" fillId="2" borderId="4" xfId="0" applyNumberFormat="1" applyFont="1" applyFill="1" applyBorder="1" applyAlignment="1">
      <alignment horizontal="center"/>
    </xf>
    <xf numFmtId="2" fontId="11" fillId="11" borderId="0" xfId="0" applyNumberFormat="1" applyFont="1" applyFill="1" applyAlignment="1">
      <alignment horizontal="center"/>
    </xf>
    <xf numFmtId="2" fontId="27" fillId="4" borderId="0" xfId="0" applyNumberFormat="1" applyFont="1" applyFill="1" applyAlignment="1">
      <alignment horizontal="center" vertical="center"/>
    </xf>
    <xf numFmtId="2" fontId="11" fillId="11" borderId="2" xfId="0" applyNumberFormat="1" applyFont="1" applyFill="1" applyBorder="1" applyAlignment="1">
      <alignment horizontal="center"/>
    </xf>
    <xf numFmtId="2" fontId="7" fillId="0" borderId="0" xfId="0" applyNumberFormat="1" applyFont="1"/>
    <xf numFmtId="2" fontId="18" fillId="11" borderId="0" xfId="0" applyNumberFormat="1" applyFont="1" applyFill="1" applyAlignment="1">
      <alignment horizontal="center"/>
    </xf>
    <xf numFmtId="166" fontId="21" fillId="0" borderId="1" xfId="0" applyNumberFormat="1" applyFont="1" applyBorder="1" applyAlignment="1">
      <alignment horizontal="center"/>
    </xf>
    <xf numFmtId="0" fontId="35" fillId="0" borderId="0" xfId="0" applyFont="1" applyAlignment="1">
      <alignment horizontal="left"/>
    </xf>
    <xf numFmtId="1" fontId="11" fillId="13" borderId="0" xfId="0" applyNumberFormat="1" applyFont="1" applyFill="1"/>
    <xf numFmtId="2" fontId="11" fillId="13" borderId="0" xfId="0" applyNumberFormat="1" applyFont="1" applyFill="1"/>
    <xf numFmtId="1" fontId="0" fillId="13" borderId="0" xfId="0" applyNumberFormat="1" applyFill="1"/>
    <xf numFmtId="0" fontId="11" fillId="13" borderId="0" xfId="0" applyFont="1" applyFill="1"/>
    <xf numFmtId="0" fontId="0" fillId="13" borderId="0" xfId="0" applyFill="1"/>
    <xf numFmtId="0" fontId="0" fillId="13" borderId="2" xfId="0" applyFill="1" applyBorder="1"/>
    <xf numFmtId="2" fontId="11" fillId="13" borderId="2" xfId="0" applyNumberFormat="1" applyFont="1" applyFill="1" applyBorder="1"/>
    <xf numFmtId="0" fontId="0" fillId="14" borderId="0" xfId="0" applyFill="1"/>
    <xf numFmtId="2" fontId="11" fillId="14" borderId="0" xfId="0" applyNumberFormat="1" applyFont="1" applyFill="1"/>
    <xf numFmtId="0" fontId="11" fillId="14" borderId="0" xfId="0" applyFont="1" applyFill="1"/>
    <xf numFmtId="0" fontId="18" fillId="15" borderId="0" xfId="0" applyFont="1" applyFill="1"/>
    <xf numFmtId="2" fontId="11" fillId="15" borderId="0" xfId="0" applyNumberFormat="1" applyFont="1" applyFill="1"/>
    <xf numFmtId="0" fontId="0" fillId="15" borderId="0" xfId="0" applyFill="1"/>
    <xf numFmtId="0" fontId="0" fillId="2" borderId="0" xfId="0" applyFill="1"/>
    <xf numFmtId="0" fontId="0" fillId="14" borderId="0" xfId="0" applyFill="1" applyAlignment="1">
      <alignment horizontal="right"/>
    </xf>
    <xf numFmtId="0" fontId="0" fillId="8" borderId="0" xfId="0" applyFill="1"/>
    <xf numFmtId="2" fontId="0" fillId="2" borderId="0" xfId="0" applyNumberFormat="1" applyFill="1"/>
    <xf numFmtId="0" fontId="7" fillId="14" borderId="0" xfId="0" applyFont="1" applyFill="1"/>
    <xf numFmtId="2" fontId="7" fillId="14" borderId="0" xfId="0" applyNumberFormat="1" applyFont="1" applyFill="1"/>
    <xf numFmtId="164" fontId="11" fillId="12" borderId="0" xfId="0" applyNumberFormat="1" applyFont="1" applyFill="1" applyAlignment="1">
      <alignment horizontal="center"/>
    </xf>
    <xf numFmtId="2" fontId="11" fillId="12" borderId="0" xfId="0" applyNumberFormat="1" applyFont="1" applyFill="1" applyAlignment="1">
      <alignment horizontal="center"/>
    </xf>
    <xf numFmtId="164" fontId="11" fillId="12" borderId="2" xfId="0" applyNumberFormat="1" applyFont="1" applyFill="1" applyBorder="1" applyAlignment="1">
      <alignment horizontal="center"/>
    </xf>
    <xf numFmtId="2" fontId="11" fillId="12" borderId="2" xfId="0" applyNumberFormat="1" applyFont="1" applyFill="1" applyBorder="1" applyAlignment="1">
      <alignment horizontal="center"/>
    </xf>
    <xf numFmtId="2" fontId="18" fillId="12" borderId="0" xfId="0" applyNumberFormat="1" applyFont="1" applyFill="1" applyAlignment="1">
      <alignment horizontal="center"/>
    </xf>
    <xf numFmtId="0" fontId="0" fillId="9" borderId="0" xfId="0" applyFill="1" applyAlignment="1">
      <alignment vertical="center"/>
    </xf>
    <xf numFmtId="165" fontId="0" fillId="0" borderId="0" xfId="0" applyNumberFormat="1"/>
    <xf numFmtId="0" fontId="18" fillId="0" borderId="0" xfId="0" applyFont="1" applyAlignment="1">
      <alignment vertical="center"/>
    </xf>
    <xf numFmtId="2" fontId="18" fillId="0" borderId="0" xfId="0" applyNumberFormat="1" applyFont="1"/>
    <xf numFmtId="0" fontId="36" fillId="0" borderId="0" xfId="0" applyFont="1"/>
    <xf numFmtId="2" fontId="36" fillId="0" borderId="0" xfId="0" applyNumberFormat="1" applyFont="1"/>
    <xf numFmtId="0" fontId="18" fillId="2" borderId="0" xfId="0" applyFont="1" applyFill="1"/>
    <xf numFmtId="0" fontId="18" fillId="10" borderId="0" xfId="0" applyFont="1" applyFill="1" applyAlignment="1">
      <alignment vertical="center"/>
    </xf>
    <xf numFmtId="2" fontId="0" fillId="14" borderId="0" xfId="0" applyNumberFormat="1" applyFill="1"/>
    <xf numFmtId="0" fontId="18" fillId="10" borderId="0" xfId="0" applyFont="1" applyFill="1"/>
    <xf numFmtId="0" fontId="11" fillId="8" borderId="0" xfId="0" applyFont="1" applyFill="1" applyAlignment="1">
      <alignment horizontal="center"/>
    </xf>
    <xf numFmtId="0" fontId="11" fillId="16" borderId="0" xfId="0" applyFont="1" applyFill="1" applyAlignment="1">
      <alignment horizontal="center"/>
    </xf>
    <xf numFmtId="0" fontId="11" fillId="17" borderId="0" xfId="0" applyFont="1" applyFill="1" applyAlignment="1">
      <alignment horizontal="center"/>
    </xf>
    <xf numFmtId="0" fontId="11" fillId="17" borderId="0" xfId="0" applyFont="1" applyFill="1"/>
    <xf numFmtId="2" fontId="11" fillId="8" borderId="0" xfId="0" applyNumberFormat="1" applyFont="1" applyFill="1" applyAlignment="1">
      <alignment horizontal="center"/>
    </xf>
    <xf numFmtId="2" fontId="18" fillId="8" borderId="0" xfId="0" applyNumberFormat="1" applyFont="1" applyFill="1" applyAlignment="1">
      <alignment horizontal="center"/>
    </xf>
    <xf numFmtId="164" fontId="19" fillId="10" borderId="5" xfId="2" applyFont="1" applyFill="1" applyBorder="1" applyAlignment="1">
      <alignment horizontal="center" vertical="center"/>
    </xf>
    <xf numFmtId="2" fontId="11" fillId="8" borderId="2" xfId="0" applyNumberFormat="1" applyFont="1" applyFill="1" applyBorder="1" applyAlignment="1">
      <alignment horizontal="center"/>
    </xf>
    <xf numFmtId="0" fontId="29" fillId="0" borderId="1" xfId="0" applyFont="1" applyBorder="1"/>
    <xf numFmtId="0" fontId="28" fillId="0" borderId="1" xfId="0" applyFont="1" applyBorder="1"/>
    <xf numFmtId="2" fontId="11" fillId="16" borderId="0" xfId="0" applyNumberFormat="1" applyFont="1" applyFill="1" applyAlignment="1">
      <alignment horizontal="center"/>
    </xf>
    <xf numFmtId="2" fontId="18" fillId="16" borderId="0" xfId="0" applyNumberFormat="1" applyFont="1" applyFill="1" applyAlignment="1">
      <alignment horizontal="center"/>
    </xf>
    <xf numFmtId="0" fontId="29" fillId="0" borderId="0" xfId="0" applyFont="1"/>
    <xf numFmtId="2" fontId="11" fillId="16" borderId="2" xfId="0" applyNumberFormat="1" applyFont="1" applyFill="1" applyBorder="1" applyAlignment="1">
      <alignment horizontal="center"/>
    </xf>
    <xf numFmtId="0" fontId="0" fillId="3" borderId="0" xfId="0" applyFill="1"/>
    <xf numFmtId="0" fontId="18" fillId="3" borderId="0" xfId="0" applyFont="1" applyFill="1"/>
    <xf numFmtId="2" fontId="11" fillId="17" borderId="0" xfId="0" applyNumberFormat="1" applyFont="1" applyFill="1" applyAlignment="1">
      <alignment horizontal="center"/>
    </xf>
    <xf numFmtId="2" fontId="11" fillId="17" borderId="0" xfId="0" applyNumberFormat="1" applyFont="1" applyFill="1"/>
    <xf numFmtId="2" fontId="11" fillId="17" borderId="2" xfId="0" applyNumberFormat="1" applyFont="1" applyFill="1" applyBorder="1" applyAlignment="1">
      <alignment horizontal="center"/>
    </xf>
    <xf numFmtId="2" fontId="11" fillId="17" borderId="2" xfId="0" applyNumberFormat="1" applyFont="1" applyFill="1" applyBorder="1"/>
    <xf numFmtId="2" fontId="18" fillId="17" borderId="0" xfId="0" applyNumberFormat="1" applyFont="1" applyFill="1" applyAlignment="1">
      <alignment horizontal="center"/>
    </xf>
    <xf numFmtId="2" fontId="18" fillId="17" borderId="0" xfId="0" applyNumberFormat="1" applyFont="1" applyFill="1"/>
    <xf numFmtId="1" fontId="11" fillId="15" borderId="0" xfId="0" applyNumberFormat="1" applyFont="1" applyFill="1"/>
    <xf numFmtId="1" fontId="0" fillId="15" borderId="0" xfId="0" applyNumberFormat="1" applyFill="1"/>
    <xf numFmtId="0" fontId="11" fillId="15" borderId="0" xfId="0" applyFont="1" applyFill="1"/>
    <xf numFmtId="2" fontId="11" fillId="3" borderId="0" xfId="0" applyNumberFormat="1" applyFont="1" applyFill="1"/>
    <xf numFmtId="14" fontId="0" fillId="4" borderId="0" xfId="0" applyNumberFormat="1" applyFill="1" applyAlignment="1">
      <alignment horizontal="left"/>
    </xf>
    <xf numFmtId="0" fontId="11" fillId="4" borderId="0" xfId="0" applyFont="1" applyFill="1"/>
    <xf numFmtId="0" fontId="11" fillId="5" borderId="0" xfId="0" applyFont="1" applyFill="1"/>
    <xf numFmtId="0" fontId="18" fillId="5" borderId="0" xfId="0" applyFont="1" applyFill="1"/>
    <xf numFmtId="0" fontId="11" fillId="6" borderId="0" xfId="0" applyFont="1" applyFill="1"/>
    <xf numFmtId="0" fontId="18" fillId="6" borderId="0" xfId="0" applyFont="1" applyFill="1"/>
    <xf numFmtId="0" fontId="11" fillId="11" borderId="0" xfId="0" applyFont="1" applyFill="1"/>
    <xf numFmtId="0" fontId="18" fillId="11" borderId="0" xfId="0" applyFont="1" applyFill="1"/>
    <xf numFmtId="0" fontId="11" fillId="5" borderId="2" xfId="0" applyFont="1" applyFill="1" applyBorder="1"/>
    <xf numFmtId="0" fontId="11" fillId="6" borderId="2" xfId="0" applyFont="1" applyFill="1" applyBorder="1"/>
    <xf numFmtId="0" fontId="11" fillId="11" borderId="2" xfId="0" applyFont="1" applyFill="1" applyBorder="1"/>
    <xf numFmtId="0" fontId="0" fillId="9" borderId="0" xfId="0" applyFont="1" applyFill="1" applyAlignment="1">
      <alignment vertical="center"/>
    </xf>
    <xf numFmtId="1" fontId="0" fillId="0" borderId="0" xfId="0" applyNumberFormat="1" applyFont="1"/>
    <xf numFmtId="0" fontId="18" fillId="16" borderId="0" xfId="0" applyFont="1" applyFill="1" applyAlignment="1">
      <alignment vertical="center"/>
    </xf>
    <xf numFmtId="0" fontId="29" fillId="16" borderId="0" xfId="0" applyFont="1" applyFill="1" applyAlignment="1">
      <alignment vertical="center"/>
    </xf>
    <xf numFmtId="0" fontId="18" fillId="16" borderId="0" xfId="0" applyFont="1" applyFill="1"/>
    <xf numFmtId="2" fontId="11" fillId="4" borderId="0" xfId="0" applyNumberFormat="1" applyFont="1" applyFill="1"/>
    <xf numFmtId="2" fontId="18" fillId="4" borderId="0" xfId="0" applyNumberFormat="1" applyFont="1" applyFill="1"/>
    <xf numFmtId="0" fontId="0" fillId="16" borderId="0" xfId="0" applyFill="1"/>
    <xf numFmtId="2" fontId="7" fillId="4" borderId="0" xfId="0" applyNumberFormat="1" applyFont="1" applyFill="1"/>
    <xf numFmtId="2" fontId="11" fillId="4" borderId="2" xfId="0" applyNumberFormat="1" applyFont="1" applyFill="1" applyBorder="1"/>
    <xf numFmtId="2" fontId="7" fillId="4" borderId="2" xfId="0" applyNumberFormat="1" applyFont="1" applyFill="1" applyBorder="1"/>
    <xf numFmtId="0" fontId="7" fillId="4" borderId="0" xfId="0" applyFont="1" applyFill="1"/>
    <xf numFmtId="0" fontId="0" fillId="0" borderId="1" xfId="0" applyFill="1" applyBorder="1"/>
    <xf numFmtId="0" fontId="29" fillId="0" borderId="1" xfId="0" applyFont="1" applyFill="1" applyBorder="1"/>
  </cellXfs>
  <cellStyles count="3">
    <cellStyle name="Hyperlänk" xfId="1" builtinId="8"/>
    <cellStyle name="Normal" xfId="0" builtinId="0"/>
    <cellStyle name="Tusental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http://worldarchery.org/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http://worldarchery.org/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http://worldarchery.org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747993</xdr:colOff>
      <xdr:row>2</xdr:row>
      <xdr:rowOff>47625</xdr:rowOff>
    </xdr:from>
    <xdr:to>
      <xdr:col>5</xdr:col>
      <xdr:colOff>352425</xdr:colOff>
      <xdr:row>2</xdr:row>
      <xdr:rowOff>100854</xdr:rowOff>
    </xdr:to>
    <xdr:cxnSp macro="">
      <xdr:nvCxnSpPr>
        <xdr:cNvPr id="2" name="Rak pilkoppling 1">
          <a:extLst>
            <a:ext uri="{FF2B5EF4-FFF2-40B4-BE49-F238E27FC236}">
              <a16:creationId xmlns:a16="http://schemas.microsoft.com/office/drawing/2014/main" id="{EA78825E-68C5-4503-99E1-D1E408E98FB3}"/>
            </a:ext>
          </a:extLst>
        </xdr:cNvPr>
        <xdr:cNvCxnSpPr/>
      </xdr:nvCxnSpPr>
      <xdr:spPr>
        <a:xfrm flipH="1">
          <a:off x="4357968" y="590550"/>
          <a:ext cx="356907" cy="53229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5</xdr:col>
      <xdr:colOff>361950</xdr:colOff>
      <xdr:row>1</xdr:row>
      <xdr:rowOff>66676</xdr:rowOff>
    </xdr:from>
    <xdr:to>
      <xdr:col>7</xdr:col>
      <xdr:colOff>390525</xdr:colOff>
      <xdr:row>2</xdr:row>
      <xdr:rowOff>152401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1746C00C-B742-44F7-9E74-EDC92C3A40A7}"/>
            </a:ext>
          </a:extLst>
        </xdr:cNvPr>
        <xdr:cNvSpPr txBox="1"/>
      </xdr:nvSpPr>
      <xdr:spPr>
        <a:xfrm>
          <a:off x="4724400" y="409576"/>
          <a:ext cx="1247775" cy="285750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1. Skriv antal pilar</a:t>
          </a:r>
        </a:p>
      </xdr:txBody>
    </xdr:sp>
    <xdr:clientData/>
  </xdr:twoCellAnchor>
  <xdr:twoCellAnchor>
    <xdr:from>
      <xdr:col>6</xdr:col>
      <xdr:colOff>400050</xdr:colOff>
      <xdr:row>21</xdr:row>
      <xdr:rowOff>19050</xdr:rowOff>
    </xdr:from>
    <xdr:to>
      <xdr:col>9</xdr:col>
      <xdr:colOff>400050</xdr:colOff>
      <xdr:row>30</xdr:row>
      <xdr:rowOff>9525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6FDF9A4B-C2A0-412F-A3AF-45CF42AA99AA}"/>
            </a:ext>
          </a:extLst>
        </xdr:cNvPr>
        <xdr:cNvSpPr txBox="1"/>
      </xdr:nvSpPr>
      <xdr:spPr>
        <a:xfrm>
          <a:off x="5857875" y="4000500"/>
          <a:ext cx="1828800" cy="1704975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3. Läs av placeringen som jämförs med övriga. Om du vill få ut en resultatlista med enbart de som skjutit. Kopiera hela tabellen under rubrikraden och klistra in värdena i bladet "ev. summeringsblad".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590552</xdr:colOff>
      <xdr:row>30</xdr:row>
      <xdr:rowOff>19050</xdr:rowOff>
    </xdr:from>
    <xdr:to>
      <xdr:col>6</xdr:col>
      <xdr:colOff>400050</xdr:colOff>
      <xdr:row>31</xdr:row>
      <xdr:rowOff>107575</xdr:rowOff>
    </xdr:to>
    <xdr:cxnSp macro="">
      <xdr:nvCxnSpPr>
        <xdr:cNvPr id="5" name="Rak pilkoppling 4">
          <a:extLst>
            <a:ext uri="{FF2B5EF4-FFF2-40B4-BE49-F238E27FC236}">
              <a16:creationId xmlns:a16="http://schemas.microsoft.com/office/drawing/2014/main" id="{E194444D-A289-4584-830C-E6B2CE544C11}"/>
            </a:ext>
          </a:extLst>
        </xdr:cNvPr>
        <xdr:cNvCxnSpPr/>
      </xdr:nvCxnSpPr>
      <xdr:spPr>
        <a:xfrm flipH="1">
          <a:off x="5438777" y="5715000"/>
          <a:ext cx="419098" cy="279025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6</xdr:col>
      <xdr:colOff>409575</xdr:colOff>
      <xdr:row>3</xdr:row>
      <xdr:rowOff>28575</xdr:rowOff>
    </xdr:from>
    <xdr:to>
      <xdr:col>9</xdr:col>
      <xdr:colOff>276225</xdr:colOff>
      <xdr:row>4</xdr:row>
      <xdr:rowOff>114861</xdr:rowOff>
    </xdr:to>
    <xdr:sp macro="" textlink="">
      <xdr:nvSpPr>
        <xdr:cNvPr id="6" name="textruta 5">
          <a:extLst>
            <a:ext uri="{FF2B5EF4-FFF2-40B4-BE49-F238E27FC236}">
              <a16:creationId xmlns:a16="http://schemas.microsoft.com/office/drawing/2014/main" id="{8B8261FC-283C-4B00-B0CE-FC025AE79BCB}"/>
            </a:ext>
          </a:extLst>
        </xdr:cNvPr>
        <xdr:cNvSpPr txBox="1"/>
      </xdr:nvSpPr>
      <xdr:spPr>
        <a:xfrm>
          <a:off x="5381625" y="790575"/>
          <a:ext cx="1695450" cy="448236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2. Skriv skytt, klubb och skjutresultatet på rätt rad</a:t>
          </a:r>
        </a:p>
      </xdr:txBody>
    </xdr:sp>
    <xdr:clientData/>
  </xdr:twoCellAnchor>
  <xdr:twoCellAnchor>
    <xdr:from>
      <xdr:col>2</xdr:col>
      <xdr:colOff>1343025</xdr:colOff>
      <xdr:row>3</xdr:row>
      <xdr:rowOff>252693</xdr:rowOff>
    </xdr:from>
    <xdr:to>
      <xdr:col>6</xdr:col>
      <xdr:colOff>409575</xdr:colOff>
      <xdr:row>4</xdr:row>
      <xdr:rowOff>28575</xdr:rowOff>
    </xdr:to>
    <xdr:cxnSp macro="">
      <xdr:nvCxnSpPr>
        <xdr:cNvPr id="7" name="Rak pilkoppling 6">
          <a:extLst>
            <a:ext uri="{FF2B5EF4-FFF2-40B4-BE49-F238E27FC236}">
              <a16:creationId xmlns:a16="http://schemas.microsoft.com/office/drawing/2014/main" id="{487B5F93-7072-41EA-8CE2-BB4274D947BD}"/>
            </a:ext>
          </a:extLst>
        </xdr:cNvPr>
        <xdr:cNvCxnSpPr>
          <a:stCxn id="6" idx="1"/>
        </xdr:cNvCxnSpPr>
      </xdr:nvCxnSpPr>
      <xdr:spPr>
        <a:xfrm flipH="1">
          <a:off x="2562225" y="1014693"/>
          <a:ext cx="2819400" cy="137832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6</xdr:col>
      <xdr:colOff>381000</xdr:colOff>
      <xdr:row>5</xdr:row>
      <xdr:rowOff>95250</xdr:rowOff>
    </xdr:from>
    <xdr:to>
      <xdr:col>9</xdr:col>
      <xdr:colOff>409575</xdr:colOff>
      <xdr:row>18</xdr:row>
      <xdr:rowOff>142875</xdr:rowOff>
    </xdr:to>
    <xdr:sp macro="" textlink="">
      <xdr:nvSpPr>
        <xdr:cNvPr id="10" name="textruta 9">
          <a:extLst>
            <a:ext uri="{FF2B5EF4-FFF2-40B4-BE49-F238E27FC236}">
              <a16:creationId xmlns:a16="http://schemas.microsoft.com/office/drawing/2014/main" id="{3330CF10-2D4D-4FEF-B18F-4D7F0917A906}"/>
            </a:ext>
          </a:extLst>
        </xdr:cNvPr>
        <xdr:cNvSpPr txBox="1"/>
      </xdr:nvSpPr>
      <xdr:spPr>
        <a:xfrm>
          <a:off x="5838825" y="1409700"/>
          <a:ext cx="1857375" cy="2143125"/>
        </a:xfrm>
        <a:prstGeom prst="rect">
          <a:avLst/>
        </a:prstGeom>
        <a:solidFill>
          <a:sysClr val="window" lastClr="FFFFFF">
            <a:lumMod val="85000"/>
          </a:sysClr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Saknas det rader att skriva på? Infoga ny rad under rätt klass och kopiera ner formelfälten för "Slutresultat" och "Placering"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Där M och W saknas har de ett gemensamt handikapp i berörd klass.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AA4080B6-6432-450B-97DD-977AAECD92E1}"/>
            </a:ext>
          </a:extLst>
        </xdr:cNvPr>
        <xdr:cNvSpPr txBox="1"/>
      </xdr:nvSpPr>
      <xdr:spPr>
        <a:xfrm>
          <a:off x="5486398" y="723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A4.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2D93186-059A-4706-8C1D-0DE48FA5E446}"/>
            </a:ext>
          </a:extLst>
        </xdr:cNvPr>
        <xdr:cNvSpPr txBox="1"/>
      </xdr:nvSpPr>
      <xdr:spPr>
        <a:xfrm>
          <a:off x="5486398" y="723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A7.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9" name="textruta 8">
          <a:extLst>
            <a:ext uri="{FF2B5EF4-FFF2-40B4-BE49-F238E27FC236}">
              <a16:creationId xmlns:a16="http://schemas.microsoft.com/office/drawing/2014/main" id="{C0E451DC-A08F-4737-88F7-E853DB68B258}"/>
            </a:ext>
          </a:extLst>
        </xdr:cNvPr>
        <xdr:cNvSpPr txBox="1"/>
      </xdr:nvSpPr>
      <xdr:spPr>
        <a:xfrm>
          <a:off x="5486398" y="1104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A6.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11" name="textruta 10">
          <a:extLst>
            <a:ext uri="{FF2B5EF4-FFF2-40B4-BE49-F238E27FC236}">
              <a16:creationId xmlns:a16="http://schemas.microsoft.com/office/drawing/2014/main" id="{B1C89C9A-7508-4BEB-B905-0B12FD02FA8C}"/>
            </a:ext>
          </a:extLst>
        </xdr:cNvPr>
        <xdr:cNvSpPr txBox="1"/>
      </xdr:nvSpPr>
      <xdr:spPr>
        <a:xfrm>
          <a:off x="5486398" y="1104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A6.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18</xdr:row>
      <xdr:rowOff>19050</xdr:rowOff>
    </xdr:to>
    <xdr:sp macro="" textlink="">
      <xdr:nvSpPr>
        <xdr:cNvPr id="13" name="textruta 12">
          <a:extLst>
            <a:ext uri="{FF2B5EF4-FFF2-40B4-BE49-F238E27FC236}">
              <a16:creationId xmlns:a16="http://schemas.microsoft.com/office/drawing/2014/main" id="{BD47103D-49C9-4080-8AAC-582BB67D65DB}"/>
            </a:ext>
          </a:extLst>
        </xdr:cNvPr>
        <xdr:cNvSpPr txBox="1"/>
      </xdr:nvSpPr>
      <xdr:spPr>
        <a:xfrm>
          <a:off x="5486398" y="1104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A6.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85725</xdr:colOff>
      <xdr:row>7</xdr:row>
      <xdr:rowOff>76200</xdr:rowOff>
    </xdr:from>
    <xdr:to>
      <xdr:col>6</xdr:col>
      <xdr:colOff>333375</xdr:colOff>
      <xdr:row>7</xdr:row>
      <xdr:rowOff>114301</xdr:rowOff>
    </xdr:to>
    <xdr:cxnSp macro="">
      <xdr:nvCxnSpPr>
        <xdr:cNvPr id="14" name="Rak pilkoppling 13">
          <a:extLst>
            <a:ext uri="{FF2B5EF4-FFF2-40B4-BE49-F238E27FC236}">
              <a16:creationId xmlns:a16="http://schemas.microsoft.com/office/drawing/2014/main" id="{C68AE58F-9691-4C90-93EC-1E22F26D38C0}"/>
            </a:ext>
          </a:extLst>
        </xdr:cNvPr>
        <xdr:cNvCxnSpPr/>
      </xdr:nvCxnSpPr>
      <xdr:spPr>
        <a:xfrm flipH="1" flipV="1">
          <a:off x="4610100" y="1371600"/>
          <a:ext cx="857250" cy="38101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413</xdr:row>
      <xdr:rowOff>0</xdr:rowOff>
    </xdr:from>
    <xdr:to>
      <xdr:col>1</xdr:col>
      <xdr:colOff>47625</xdr:colOff>
      <xdr:row>415</xdr:row>
      <xdr:rowOff>0</xdr:rowOff>
    </xdr:to>
    <xdr:sp macro="" textlink="">
      <xdr:nvSpPr>
        <xdr:cNvPr id="8193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9A112B-59BB-4FDA-8B62-F82EC5A579E9}"/>
            </a:ext>
          </a:extLst>
        </xdr:cNvPr>
        <xdr:cNvSpPr>
          <a:spLocks noChangeAspect="1" noChangeArrowheads="1"/>
        </xdr:cNvSpPr>
      </xdr:nvSpPr>
      <xdr:spPr bwMode="auto">
        <a:xfrm>
          <a:off x="0" y="7886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218</xdr:row>
      <xdr:rowOff>0</xdr:rowOff>
    </xdr:from>
    <xdr:to>
      <xdr:col>1</xdr:col>
      <xdr:colOff>47625</xdr:colOff>
      <xdr:row>220</xdr:row>
      <xdr:rowOff>0</xdr:rowOff>
    </xdr:to>
    <xdr:sp macro="" textlink="">
      <xdr:nvSpPr>
        <xdr:cNvPr id="7169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BF6441-767F-4147-BCBC-F97DB823F8C4}"/>
            </a:ext>
          </a:extLst>
        </xdr:cNvPr>
        <xdr:cNvSpPr>
          <a:spLocks noChangeAspect="1" noChangeArrowheads="1"/>
        </xdr:cNvSpPr>
      </xdr:nvSpPr>
      <xdr:spPr bwMode="auto">
        <a:xfrm>
          <a:off x="0" y="4229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245</xdr:row>
      <xdr:rowOff>0</xdr:rowOff>
    </xdr:from>
    <xdr:to>
      <xdr:col>1</xdr:col>
      <xdr:colOff>180975</xdr:colOff>
      <xdr:row>247</xdr:row>
      <xdr:rowOff>0</xdr:rowOff>
    </xdr:to>
    <xdr:sp macro="" textlink="">
      <xdr:nvSpPr>
        <xdr:cNvPr id="9217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19F0D5-6821-49BC-8F11-A900C2E0B14F}"/>
            </a:ext>
          </a:extLst>
        </xdr:cNvPr>
        <xdr:cNvSpPr>
          <a:spLocks noChangeAspect="1" noChangeArrowheads="1"/>
        </xdr:cNvSpPr>
      </xdr:nvSpPr>
      <xdr:spPr bwMode="auto">
        <a:xfrm>
          <a:off x="0" y="4678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447</xdr:row>
      <xdr:rowOff>0</xdr:rowOff>
    </xdr:from>
    <xdr:to>
      <xdr:col>1</xdr:col>
      <xdr:colOff>161925</xdr:colOff>
      <xdr:row>449</xdr:row>
      <xdr:rowOff>0</xdr:rowOff>
    </xdr:to>
    <xdr:sp macro="" textlink="">
      <xdr:nvSpPr>
        <xdr:cNvPr id="6145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4AB7BD-912E-4D38-B3F7-04BBD5860DF7}"/>
            </a:ext>
          </a:extLst>
        </xdr:cNvPr>
        <xdr:cNvSpPr>
          <a:spLocks noChangeAspect="1" noChangeArrowheads="1"/>
        </xdr:cNvSpPr>
      </xdr:nvSpPr>
      <xdr:spPr bwMode="auto">
        <a:xfrm>
          <a:off x="0" y="8298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265</xdr:row>
      <xdr:rowOff>0</xdr:rowOff>
    </xdr:from>
    <xdr:to>
      <xdr:col>1</xdr:col>
      <xdr:colOff>161925</xdr:colOff>
      <xdr:row>267</xdr:row>
      <xdr:rowOff>0</xdr:rowOff>
    </xdr:to>
    <xdr:sp macro="" textlink="">
      <xdr:nvSpPr>
        <xdr:cNvPr id="2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BDB147-A656-4580-B6EE-9E94E7BEE621}"/>
            </a:ext>
          </a:extLst>
        </xdr:cNvPr>
        <xdr:cNvSpPr>
          <a:spLocks noChangeAspect="1" noChangeArrowheads="1"/>
        </xdr:cNvSpPr>
      </xdr:nvSpPr>
      <xdr:spPr bwMode="auto">
        <a:xfrm>
          <a:off x="0" y="4831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resultat.bagskytte.se/Archer/Details/1254367" TargetMode="External"/><Relationship Id="rId21" Type="http://schemas.openxmlformats.org/officeDocument/2006/relationships/hyperlink" Target="https://resultat.bagskytte.se/Archer/Details/2945604" TargetMode="External"/><Relationship Id="rId42" Type="http://schemas.openxmlformats.org/officeDocument/2006/relationships/hyperlink" Target="https://resultat.bagskytte.se/Archer/Details/1598292" TargetMode="External"/><Relationship Id="rId63" Type="http://schemas.openxmlformats.org/officeDocument/2006/relationships/hyperlink" Target="https://resultat.bagskytte.se/Archer/Details/903551" TargetMode="External"/><Relationship Id="rId84" Type="http://schemas.openxmlformats.org/officeDocument/2006/relationships/hyperlink" Target="https://resultat.bagskytte.se/Archer/Details/1632825" TargetMode="External"/><Relationship Id="rId138" Type="http://schemas.openxmlformats.org/officeDocument/2006/relationships/hyperlink" Target="https://resultat.bagskytte.se/Archer/Details/2212579" TargetMode="External"/><Relationship Id="rId159" Type="http://schemas.openxmlformats.org/officeDocument/2006/relationships/hyperlink" Target="https://resultat.bagskytte.se/Archer/Details/2366118" TargetMode="External"/><Relationship Id="rId170" Type="http://schemas.openxmlformats.org/officeDocument/2006/relationships/hyperlink" Target="https://resultat.bagskytte.se/Archer/Details/128251" TargetMode="External"/><Relationship Id="rId191" Type="http://schemas.openxmlformats.org/officeDocument/2006/relationships/hyperlink" Target="https://resultat.bagskytte.se/Archer/Details/4435984" TargetMode="External"/><Relationship Id="rId205" Type="http://schemas.openxmlformats.org/officeDocument/2006/relationships/hyperlink" Target="https://resultat.bagskytte.se/Archer/Details/153260" TargetMode="External"/><Relationship Id="rId107" Type="http://schemas.openxmlformats.org/officeDocument/2006/relationships/hyperlink" Target="https://resultat.bagskytte.se/Archer/Details/4263741" TargetMode="External"/><Relationship Id="rId11" Type="http://schemas.openxmlformats.org/officeDocument/2006/relationships/hyperlink" Target="https://resultat.bagskytte.se/Archer/Details/326414" TargetMode="External"/><Relationship Id="rId32" Type="http://schemas.openxmlformats.org/officeDocument/2006/relationships/hyperlink" Target="https://resultat.bagskytte.se/Archer/Details/130005" TargetMode="External"/><Relationship Id="rId53" Type="http://schemas.openxmlformats.org/officeDocument/2006/relationships/hyperlink" Target="https://resultat.bagskytte.se/Archer/Details/809551" TargetMode="External"/><Relationship Id="rId74" Type="http://schemas.openxmlformats.org/officeDocument/2006/relationships/hyperlink" Target="https://resultat.bagskytte.se/Archer/Details/899210" TargetMode="External"/><Relationship Id="rId128" Type="http://schemas.openxmlformats.org/officeDocument/2006/relationships/hyperlink" Target="https://resultat.bagskytte.se/Archer/Details/554552" TargetMode="External"/><Relationship Id="rId149" Type="http://schemas.openxmlformats.org/officeDocument/2006/relationships/hyperlink" Target="https://resultat.bagskytte.se/Archer/Details/474457" TargetMode="External"/><Relationship Id="rId5" Type="http://schemas.openxmlformats.org/officeDocument/2006/relationships/hyperlink" Target="https://resultat.bagskytte.se/Archer/Details/190271" TargetMode="External"/><Relationship Id="rId95" Type="http://schemas.openxmlformats.org/officeDocument/2006/relationships/hyperlink" Target="https://resultat.bagskytte.se/Archer/Details/2742463" TargetMode="External"/><Relationship Id="rId160" Type="http://schemas.openxmlformats.org/officeDocument/2006/relationships/hyperlink" Target="https://resultat.bagskytte.se/Archer/Details/711886" TargetMode="External"/><Relationship Id="rId181" Type="http://schemas.openxmlformats.org/officeDocument/2006/relationships/hyperlink" Target="https://resultat.bagskytte.se/Archer/Details/1100073" TargetMode="External"/><Relationship Id="rId22" Type="http://schemas.openxmlformats.org/officeDocument/2006/relationships/hyperlink" Target="https://resultat.bagskytte.se/Archer/Details/126968" TargetMode="External"/><Relationship Id="rId43" Type="http://schemas.openxmlformats.org/officeDocument/2006/relationships/hyperlink" Target="https://resultat.bagskytte.se/Archer/Details/795646" TargetMode="External"/><Relationship Id="rId64" Type="http://schemas.openxmlformats.org/officeDocument/2006/relationships/hyperlink" Target="https://resultat.bagskytte.se/Archer/Details/566953" TargetMode="External"/><Relationship Id="rId118" Type="http://schemas.openxmlformats.org/officeDocument/2006/relationships/hyperlink" Target="https://resultat.bagskytte.se/Archer/Details/2390178" TargetMode="External"/><Relationship Id="rId139" Type="http://schemas.openxmlformats.org/officeDocument/2006/relationships/hyperlink" Target="https://resultat.bagskytte.se/Archer/Details/2546415" TargetMode="External"/><Relationship Id="rId85" Type="http://schemas.openxmlformats.org/officeDocument/2006/relationships/hyperlink" Target="https://resultat.bagskytte.se/Archer/Details/1097461" TargetMode="External"/><Relationship Id="rId150" Type="http://schemas.openxmlformats.org/officeDocument/2006/relationships/hyperlink" Target="https://resultat.bagskytte.se/Archer/Details/398524" TargetMode="External"/><Relationship Id="rId171" Type="http://schemas.openxmlformats.org/officeDocument/2006/relationships/hyperlink" Target="https://resultat.bagskytte.se/Archer/Details/101913" TargetMode="External"/><Relationship Id="rId192" Type="http://schemas.openxmlformats.org/officeDocument/2006/relationships/hyperlink" Target="https://resultat.bagskytte.se/Archer/Details/2416112" TargetMode="External"/><Relationship Id="rId206" Type="http://schemas.openxmlformats.org/officeDocument/2006/relationships/hyperlink" Target="https://resultat.bagskytte.se/Archer/Details/1147035" TargetMode="External"/><Relationship Id="rId12" Type="http://schemas.openxmlformats.org/officeDocument/2006/relationships/hyperlink" Target="https://resultat.bagskytte.se/Archer/Details/309310" TargetMode="External"/><Relationship Id="rId33" Type="http://schemas.openxmlformats.org/officeDocument/2006/relationships/hyperlink" Target="https://resultat.bagskytte.se/Archer/Details/683308" TargetMode="External"/><Relationship Id="rId108" Type="http://schemas.openxmlformats.org/officeDocument/2006/relationships/hyperlink" Target="https://resultat.bagskytte.se/Archer/Details/538797" TargetMode="External"/><Relationship Id="rId129" Type="http://schemas.openxmlformats.org/officeDocument/2006/relationships/hyperlink" Target="https://resultat.bagskytte.se/Archer/Details/1609194" TargetMode="External"/><Relationship Id="rId54" Type="http://schemas.openxmlformats.org/officeDocument/2006/relationships/hyperlink" Target="https://resultat.bagskytte.se/Archer/Details/129553" TargetMode="External"/><Relationship Id="rId75" Type="http://schemas.openxmlformats.org/officeDocument/2006/relationships/hyperlink" Target="https://resultat.bagskytte.se/Archer/Details/398495" TargetMode="External"/><Relationship Id="rId96" Type="http://schemas.openxmlformats.org/officeDocument/2006/relationships/hyperlink" Target="https://resultat.bagskytte.se/Archer/Details/2457101" TargetMode="External"/><Relationship Id="rId140" Type="http://schemas.openxmlformats.org/officeDocument/2006/relationships/hyperlink" Target="https://resultat.bagskytte.se/Archer/Details/130065" TargetMode="External"/><Relationship Id="rId161" Type="http://schemas.openxmlformats.org/officeDocument/2006/relationships/hyperlink" Target="https://resultat.bagskytte.se/Archer/Details/76517" TargetMode="External"/><Relationship Id="rId182" Type="http://schemas.openxmlformats.org/officeDocument/2006/relationships/hyperlink" Target="https://resultat.bagskytte.se/Archer/Details/2001197" TargetMode="External"/><Relationship Id="rId6" Type="http://schemas.openxmlformats.org/officeDocument/2006/relationships/hyperlink" Target="https://resultat.bagskytte.se/Archer/Details/2922487" TargetMode="External"/><Relationship Id="rId23" Type="http://schemas.openxmlformats.org/officeDocument/2006/relationships/hyperlink" Target="https://resultat.bagskytte.se/Archer/Details/3104532" TargetMode="External"/><Relationship Id="rId119" Type="http://schemas.openxmlformats.org/officeDocument/2006/relationships/hyperlink" Target="https://resultat.bagskytte.se/Archer/Details/208152" TargetMode="External"/><Relationship Id="rId44" Type="http://schemas.openxmlformats.org/officeDocument/2006/relationships/hyperlink" Target="https://resultat.bagskytte.se/Archer/Details/4010839" TargetMode="External"/><Relationship Id="rId65" Type="http://schemas.openxmlformats.org/officeDocument/2006/relationships/hyperlink" Target="https://resultat.bagskytte.se/Archer/Details/374074" TargetMode="External"/><Relationship Id="rId86" Type="http://schemas.openxmlformats.org/officeDocument/2006/relationships/hyperlink" Target="https://resultat.bagskytte.se/Archer/Details/1979059" TargetMode="External"/><Relationship Id="rId130" Type="http://schemas.openxmlformats.org/officeDocument/2006/relationships/hyperlink" Target="https://resultat.bagskytte.se/Archer/Details/693781" TargetMode="External"/><Relationship Id="rId151" Type="http://schemas.openxmlformats.org/officeDocument/2006/relationships/hyperlink" Target="https://resultat.bagskytte.se/Archer/Details/229602" TargetMode="External"/><Relationship Id="rId172" Type="http://schemas.openxmlformats.org/officeDocument/2006/relationships/hyperlink" Target="https://resultat.bagskytte.se/Archer/Details/404602" TargetMode="External"/><Relationship Id="rId193" Type="http://schemas.openxmlformats.org/officeDocument/2006/relationships/hyperlink" Target="https://resultat.bagskytte.se/Archer/Details/130208" TargetMode="External"/><Relationship Id="rId207" Type="http://schemas.openxmlformats.org/officeDocument/2006/relationships/hyperlink" Target="https://resultat.bagskytte.se/Archer/Details/4820107" TargetMode="External"/><Relationship Id="rId13" Type="http://schemas.openxmlformats.org/officeDocument/2006/relationships/hyperlink" Target="https://resultat.bagskytte.se/Archer/Details/129825" TargetMode="External"/><Relationship Id="rId109" Type="http://schemas.openxmlformats.org/officeDocument/2006/relationships/hyperlink" Target="https://resultat.bagskytte.se/Archer/Details/567141" TargetMode="External"/><Relationship Id="rId34" Type="http://schemas.openxmlformats.org/officeDocument/2006/relationships/hyperlink" Target="https://resultat.bagskytte.se/Archer/Details/2756821" TargetMode="External"/><Relationship Id="rId55" Type="http://schemas.openxmlformats.org/officeDocument/2006/relationships/hyperlink" Target="https://resultat.bagskytte.se/Archer/Details/754885" TargetMode="External"/><Relationship Id="rId76" Type="http://schemas.openxmlformats.org/officeDocument/2006/relationships/hyperlink" Target="https://resultat.bagskytte.se/Archer/Details/587882" TargetMode="External"/><Relationship Id="rId97" Type="http://schemas.openxmlformats.org/officeDocument/2006/relationships/hyperlink" Target="https://resultat.bagskytte.se/Archer/Details/1597421" TargetMode="External"/><Relationship Id="rId120" Type="http://schemas.openxmlformats.org/officeDocument/2006/relationships/hyperlink" Target="https://resultat.bagskytte.se/Archer/Details/2240524" TargetMode="External"/><Relationship Id="rId141" Type="http://schemas.openxmlformats.org/officeDocument/2006/relationships/hyperlink" Target="https://resultat.bagskytte.se/Archer/Details/1114561" TargetMode="External"/><Relationship Id="rId7" Type="http://schemas.openxmlformats.org/officeDocument/2006/relationships/hyperlink" Target="https://resultat.bagskytte.se/Archer/Details/618583" TargetMode="External"/><Relationship Id="rId162" Type="http://schemas.openxmlformats.org/officeDocument/2006/relationships/hyperlink" Target="https://resultat.bagskytte.se/Archer/Details/1562579" TargetMode="External"/><Relationship Id="rId183" Type="http://schemas.openxmlformats.org/officeDocument/2006/relationships/hyperlink" Target="https://resultat.bagskytte.se/Archer/Details/2325025" TargetMode="External"/><Relationship Id="rId24" Type="http://schemas.openxmlformats.org/officeDocument/2006/relationships/hyperlink" Target="https://resultat.bagskytte.se/Archer/Details/3761819" TargetMode="External"/><Relationship Id="rId45" Type="http://schemas.openxmlformats.org/officeDocument/2006/relationships/hyperlink" Target="https://resultat.bagskytte.se/Archer/Details/739357" TargetMode="External"/><Relationship Id="rId66" Type="http://schemas.openxmlformats.org/officeDocument/2006/relationships/hyperlink" Target="https://resultat.bagskytte.se/Archer/Details/128330" TargetMode="External"/><Relationship Id="rId87" Type="http://schemas.openxmlformats.org/officeDocument/2006/relationships/hyperlink" Target="https://resultat.bagskytte.se/Archer/Details/127792" TargetMode="External"/><Relationship Id="rId110" Type="http://schemas.openxmlformats.org/officeDocument/2006/relationships/hyperlink" Target="https://resultat.bagskytte.se/Archer/Details/2144566" TargetMode="External"/><Relationship Id="rId131" Type="http://schemas.openxmlformats.org/officeDocument/2006/relationships/hyperlink" Target="https://resultat.bagskytte.se/Archer/Details/4094619" TargetMode="External"/><Relationship Id="rId152" Type="http://schemas.openxmlformats.org/officeDocument/2006/relationships/hyperlink" Target="https://resultat.bagskytte.se/Archer/Details/2888842" TargetMode="External"/><Relationship Id="rId173" Type="http://schemas.openxmlformats.org/officeDocument/2006/relationships/hyperlink" Target="https://resultat.bagskytte.se/Archer/Details/264933" TargetMode="External"/><Relationship Id="rId194" Type="http://schemas.openxmlformats.org/officeDocument/2006/relationships/hyperlink" Target="https://resultat.bagskytte.se/Archer/Details/542677" TargetMode="External"/><Relationship Id="rId208" Type="http://schemas.openxmlformats.org/officeDocument/2006/relationships/hyperlink" Target="https://resultat.bagskytte.se/Archer/Details/8483" TargetMode="External"/><Relationship Id="rId19" Type="http://schemas.openxmlformats.org/officeDocument/2006/relationships/hyperlink" Target="https://resultat.bagskytte.se/Archer/Details/4155921" TargetMode="External"/><Relationship Id="rId14" Type="http://schemas.openxmlformats.org/officeDocument/2006/relationships/hyperlink" Target="https://resultat.bagskytte.se/Archer/Details/4445590" TargetMode="External"/><Relationship Id="rId30" Type="http://schemas.openxmlformats.org/officeDocument/2006/relationships/hyperlink" Target="https://resultat.bagskytte.se/Archer/Details/1749814" TargetMode="External"/><Relationship Id="rId35" Type="http://schemas.openxmlformats.org/officeDocument/2006/relationships/hyperlink" Target="https://resultat.bagskytte.se/Archer/Details/1604137" TargetMode="External"/><Relationship Id="rId56" Type="http://schemas.openxmlformats.org/officeDocument/2006/relationships/hyperlink" Target="https://resultat.bagskytte.se/Archer/Details/975775" TargetMode="External"/><Relationship Id="rId77" Type="http://schemas.openxmlformats.org/officeDocument/2006/relationships/hyperlink" Target="https://resultat.bagskytte.se/Archer/Details/573813" TargetMode="External"/><Relationship Id="rId100" Type="http://schemas.openxmlformats.org/officeDocument/2006/relationships/hyperlink" Target="https://resultat.bagskytte.se/Archer/Details/547233" TargetMode="External"/><Relationship Id="rId105" Type="http://schemas.openxmlformats.org/officeDocument/2006/relationships/hyperlink" Target="https://resultat.bagskytte.se/Archer/Details/1574929" TargetMode="External"/><Relationship Id="rId126" Type="http://schemas.openxmlformats.org/officeDocument/2006/relationships/hyperlink" Target="https://resultat.bagskytte.se/Archer/Details/3203506" TargetMode="External"/><Relationship Id="rId147" Type="http://schemas.openxmlformats.org/officeDocument/2006/relationships/hyperlink" Target="https://resultat.bagskytte.se/Archer/Details/130429" TargetMode="External"/><Relationship Id="rId168" Type="http://schemas.openxmlformats.org/officeDocument/2006/relationships/hyperlink" Target="https://resultat.bagskytte.se/Archer/Details/128389" TargetMode="External"/><Relationship Id="rId8" Type="http://schemas.openxmlformats.org/officeDocument/2006/relationships/hyperlink" Target="https://resultat.bagskytte.se/Archer/Details/1831583" TargetMode="External"/><Relationship Id="rId51" Type="http://schemas.openxmlformats.org/officeDocument/2006/relationships/hyperlink" Target="https://resultat.bagskytte.se/Archer/Details/975792" TargetMode="External"/><Relationship Id="rId72" Type="http://schemas.openxmlformats.org/officeDocument/2006/relationships/hyperlink" Target="https://resultat.bagskytte.se/Archer/Details/464402" TargetMode="External"/><Relationship Id="rId93" Type="http://schemas.openxmlformats.org/officeDocument/2006/relationships/hyperlink" Target="https://resultat.bagskytte.se/Archer/Details/398562" TargetMode="External"/><Relationship Id="rId98" Type="http://schemas.openxmlformats.org/officeDocument/2006/relationships/hyperlink" Target="https://resultat.bagskytte.se/Archer/Details/128627" TargetMode="External"/><Relationship Id="rId121" Type="http://schemas.openxmlformats.org/officeDocument/2006/relationships/hyperlink" Target="https://resultat.bagskytte.se/Archer/Details/545310" TargetMode="External"/><Relationship Id="rId142" Type="http://schemas.openxmlformats.org/officeDocument/2006/relationships/hyperlink" Target="https://resultat.bagskytte.se/Archer/Details/1601524" TargetMode="External"/><Relationship Id="rId163" Type="http://schemas.openxmlformats.org/officeDocument/2006/relationships/hyperlink" Target="https://resultat.bagskytte.se/Archer/Details/129526" TargetMode="External"/><Relationship Id="rId184" Type="http://schemas.openxmlformats.org/officeDocument/2006/relationships/hyperlink" Target="https://resultat.bagskytte.se/Archer/Details/1599879" TargetMode="External"/><Relationship Id="rId189" Type="http://schemas.openxmlformats.org/officeDocument/2006/relationships/hyperlink" Target="https://resultat.bagskytte.se/Archer/Details/128035" TargetMode="External"/><Relationship Id="rId3" Type="http://schemas.openxmlformats.org/officeDocument/2006/relationships/hyperlink" Target="https://resultat.bagskytte.se/Archer/Details/127379" TargetMode="External"/><Relationship Id="rId214" Type="http://schemas.openxmlformats.org/officeDocument/2006/relationships/drawing" Target="../drawings/drawing3.xml"/><Relationship Id="rId25" Type="http://schemas.openxmlformats.org/officeDocument/2006/relationships/hyperlink" Target="https://resultat.bagskytte.se/Archer/Details/3955864" TargetMode="External"/><Relationship Id="rId46" Type="http://schemas.openxmlformats.org/officeDocument/2006/relationships/hyperlink" Target="https://resultat.bagskytte.se/Archer/Details/1600069" TargetMode="External"/><Relationship Id="rId67" Type="http://schemas.openxmlformats.org/officeDocument/2006/relationships/hyperlink" Target="https://resultat.bagskytte.se/Archer/Details/1602657" TargetMode="External"/><Relationship Id="rId116" Type="http://schemas.openxmlformats.org/officeDocument/2006/relationships/hyperlink" Target="https://resultat.bagskytte.se/Archer/Details/3649544" TargetMode="External"/><Relationship Id="rId137" Type="http://schemas.openxmlformats.org/officeDocument/2006/relationships/hyperlink" Target="https://resultat.bagskytte.se/Archer/Details/3568376" TargetMode="External"/><Relationship Id="rId158" Type="http://schemas.openxmlformats.org/officeDocument/2006/relationships/hyperlink" Target="https://resultat.bagskytte.se/Archer/Details/1097496" TargetMode="External"/><Relationship Id="rId20" Type="http://schemas.openxmlformats.org/officeDocument/2006/relationships/hyperlink" Target="https://resultat.bagskytte.se/Archer/Details/4448684" TargetMode="External"/><Relationship Id="rId41" Type="http://schemas.openxmlformats.org/officeDocument/2006/relationships/hyperlink" Target="https://resultat.bagskytte.se/Archer/Details/739021" TargetMode="External"/><Relationship Id="rId62" Type="http://schemas.openxmlformats.org/officeDocument/2006/relationships/hyperlink" Target="https://resultat.bagskytte.se/Archer/Details/1557046" TargetMode="External"/><Relationship Id="rId83" Type="http://schemas.openxmlformats.org/officeDocument/2006/relationships/hyperlink" Target="https://resultat.bagskytte.se/Archer/Details/668002" TargetMode="External"/><Relationship Id="rId88" Type="http://schemas.openxmlformats.org/officeDocument/2006/relationships/hyperlink" Target="https://resultat.bagskytte.se/Archer/Details/1671175" TargetMode="External"/><Relationship Id="rId111" Type="http://schemas.openxmlformats.org/officeDocument/2006/relationships/hyperlink" Target="https://resultat.bagskytte.se/Archer/Details/4263738" TargetMode="External"/><Relationship Id="rId132" Type="http://schemas.openxmlformats.org/officeDocument/2006/relationships/hyperlink" Target="https://resultat.bagskytte.se/Archer/Details/1170016" TargetMode="External"/><Relationship Id="rId153" Type="http://schemas.openxmlformats.org/officeDocument/2006/relationships/hyperlink" Target="https://resultat.bagskytte.se/Archer/Details/696785" TargetMode="External"/><Relationship Id="rId174" Type="http://schemas.openxmlformats.org/officeDocument/2006/relationships/hyperlink" Target="https://resultat.bagskytte.se/Archer/Details/1097483" TargetMode="External"/><Relationship Id="rId179" Type="http://schemas.openxmlformats.org/officeDocument/2006/relationships/hyperlink" Target="https://resultat.bagskytte.se/Archer/Details/2204260" TargetMode="External"/><Relationship Id="rId195" Type="http://schemas.openxmlformats.org/officeDocument/2006/relationships/hyperlink" Target="https://resultat.bagskytte.se/Archer/Details/129517" TargetMode="External"/><Relationship Id="rId209" Type="http://schemas.openxmlformats.org/officeDocument/2006/relationships/hyperlink" Target="https://resultat.bagskytte.se/Archer/Details/1600349" TargetMode="External"/><Relationship Id="rId190" Type="http://schemas.openxmlformats.org/officeDocument/2006/relationships/hyperlink" Target="https://resultat.bagskytte.se/Archer/Details/4155656" TargetMode="External"/><Relationship Id="rId204" Type="http://schemas.openxmlformats.org/officeDocument/2006/relationships/hyperlink" Target="https://resultat.bagskytte.se/Archer/Details/129441" TargetMode="External"/><Relationship Id="rId15" Type="http://schemas.openxmlformats.org/officeDocument/2006/relationships/hyperlink" Target="https://resultat.bagskytte.se/Archer/Details/3663808" TargetMode="External"/><Relationship Id="rId36" Type="http://schemas.openxmlformats.org/officeDocument/2006/relationships/hyperlink" Target="https://resultat.bagskytte.se/Archer/Details/2967342" TargetMode="External"/><Relationship Id="rId57" Type="http://schemas.openxmlformats.org/officeDocument/2006/relationships/hyperlink" Target="https://resultat.bagskytte.se/Archer/Details/437910" TargetMode="External"/><Relationship Id="rId106" Type="http://schemas.openxmlformats.org/officeDocument/2006/relationships/hyperlink" Target="https://resultat.bagskytte.se/Archer/Details/698952" TargetMode="External"/><Relationship Id="rId127" Type="http://schemas.openxmlformats.org/officeDocument/2006/relationships/hyperlink" Target="https://resultat.bagskytte.se/Archer/Details/129775" TargetMode="External"/><Relationship Id="rId10" Type="http://schemas.openxmlformats.org/officeDocument/2006/relationships/hyperlink" Target="https://resultat.bagskytte.se/Archer/Details/2929852" TargetMode="External"/><Relationship Id="rId31" Type="http://schemas.openxmlformats.org/officeDocument/2006/relationships/hyperlink" Target="https://resultat.bagskytte.se/Archer/Details/2473545" TargetMode="External"/><Relationship Id="rId52" Type="http://schemas.openxmlformats.org/officeDocument/2006/relationships/hyperlink" Target="https://resultat.bagskytte.se/Archer/Details/129451" TargetMode="External"/><Relationship Id="rId73" Type="http://schemas.openxmlformats.org/officeDocument/2006/relationships/hyperlink" Target="https://resultat.bagskytte.se/Archer/Details/2239103" TargetMode="External"/><Relationship Id="rId78" Type="http://schemas.openxmlformats.org/officeDocument/2006/relationships/hyperlink" Target="https://resultat.bagskytte.se/Archer/Details/130776" TargetMode="External"/><Relationship Id="rId94" Type="http://schemas.openxmlformats.org/officeDocument/2006/relationships/hyperlink" Target="https://resultat.bagskytte.se/Archer/Details/130477" TargetMode="External"/><Relationship Id="rId99" Type="http://schemas.openxmlformats.org/officeDocument/2006/relationships/hyperlink" Target="https://resultat.bagskytte.se/Archer/Details/129841" TargetMode="External"/><Relationship Id="rId101" Type="http://schemas.openxmlformats.org/officeDocument/2006/relationships/hyperlink" Target="https://resultat.bagskytte.se/Archer/Details/128270" TargetMode="External"/><Relationship Id="rId122" Type="http://schemas.openxmlformats.org/officeDocument/2006/relationships/hyperlink" Target="https://resultat.bagskytte.se/Archer/Details/1602257" TargetMode="External"/><Relationship Id="rId143" Type="http://schemas.openxmlformats.org/officeDocument/2006/relationships/hyperlink" Target="https://resultat.bagskytte.se/Archer/Details/567083" TargetMode="External"/><Relationship Id="rId148" Type="http://schemas.openxmlformats.org/officeDocument/2006/relationships/hyperlink" Target="https://resultat.bagskytte.se/Archer/Details/128664" TargetMode="External"/><Relationship Id="rId164" Type="http://schemas.openxmlformats.org/officeDocument/2006/relationships/hyperlink" Target="https://resultat.bagskytte.se/Archer/Details/370494" TargetMode="External"/><Relationship Id="rId169" Type="http://schemas.openxmlformats.org/officeDocument/2006/relationships/hyperlink" Target="https://resultat.bagskytte.se/Archer/Details/951881" TargetMode="External"/><Relationship Id="rId185" Type="http://schemas.openxmlformats.org/officeDocument/2006/relationships/hyperlink" Target="https://resultat.bagskytte.se/Archer/Details/2587950" TargetMode="External"/><Relationship Id="rId4" Type="http://schemas.openxmlformats.org/officeDocument/2006/relationships/hyperlink" Target="https://resultat.bagskytte.se/Archer/Details/1548400" TargetMode="External"/><Relationship Id="rId9" Type="http://schemas.openxmlformats.org/officeDocument/2006/relationships/hyperlink" Target="https://resultat.bagskytte.se/Archer/Details/4275206" TargetMode="External"/><Relationship Id="rId180" Type="http://schemas.openxmlformats.org/officeDocument/2006/relationships/hyperlink" Target="https://resultat.bagskytte.se/Archer/Details/2756827" TargetMode="External"/><Relationship Id="rId210" Type="http://schemas.openxmlformats.org/officeDocument/2006/relationships/hyperlink" Target="https://resultat.bagskytte.se/Archer/Details/129417" TargetMode="External"/><Relationship Id="rId26" Type="http://schemas.openxmlformats.org/officeDocument/2006/relationships/hyperlink" Target="https://resultat.bagskytte.se/Archer/Details/1193470" TargetMode="External"/><Relationship Id="rId47" Type="http://schemas.openxmlformats.org/officeDocument/2006/relationships/hyperlink" Target="https://resultat.bagskytte.se/Archer/Details/99840" TargetMode="External"/><Relationship Id="rId68" Type="http://schemas.openxmlformats.org/officeDocument/2006/relationships/hyperlink" Target="https://resultat.bagskytte.se/Archer/Details/453273" TargetMode="External"/><Relationship Id="rId89" Type="http://schemas.openxmlformats.org/officeDocument/2006/relationships/hyperlink" Target="https://resultat.bagskytte.se/Archer/Details/1601663" TargetMode="External"/><Relationship Id="rId112" Type="http://schemas.openxmlformats.org/officeDocument/2006/relationships/hyperlink" Target="https://resultat.bagskytte.se/Archer/Details/6546" TargetMode="External"/><Relationship Id="rId133" Type="http://schemas.openxmlformats.org/officeDocument/2006/relationships/hyperlink" Target="https://resultat.bagskytte.se/Archer/Details/2397543" TargetMode="External"/><Relationship Id="rId154" Type="http://schemas.openxmlformats.org/officeDocument/2006/relationships/hyperlink" Target="https://resultat.bagskytte.se/Archer/Details/577660" TargetMode="External"/><Relationship Id="rId175" Type="http://schemas.openxmlformats.org/officeDocument/2006/relationships/hyperlink" Target="https://resultat.bagskytte.se/Archer/Details/1561122" TargetMode="External"/><Relationship Id="rId196" Type="http://schemas.openxmlformats.org/officeDocument/2006/relationships/hyperlink" Target="https://resultat.bagskytte.se/Archer/Details/840220" TargetMode="External"/><Relationship Id="rId200" Type="http://schemas.openxmlformats.org/officeDocument/2006/relationships/hyperlink" Target="https://resultat.bagskytte.se/Archer/Details/130026" TargetMode="External"/><Relationship Id="rId16" Type="http://schemas.openxmlformats.org/officeDocument/2006/relationships/hyperlink" Target="https://resultat.bagskytte.se/Archer/Details/4145930" TargetMode="External"/><Relationship Id="rId37" Type="http://schemas.openxmlformats.org/officeDocument/2006/relationships/hyperlink" Target="https://resultat.bagskytte.se/Archer/Details/1646779" TargetMode="External"/><Relationship Id="rId58" Type="http://schemas.openxmlformats.org/officeDocument/2006/relationships/hyperlink" Target="https://resultat.bagskytte.se/Archer/Details/1930466" TargetMode="External"/><Relationship Id="rId79" Type="http://schemas.openxmlformats.org/officeDocument/2006/relationships/hyperlink" Target="https://resultat.bagskytte.se/Archer/Details/40357" TargetMode="External"/><Relationship Id="rId102" Type="http://schemas.openxmlformats.org/officeDocument/2006/relationships/hyperlink" Target="https://resultat.bagskytte.se/Archer/Details/2176019" TargetMode="External"/><Relationship Id="rId123" Type="http://schemas.openxmlformats.org/officeDocument/2006/relationships/hyperlink" Target="https://resultat.bagskytte.se/Archer/Details/192965" TargetMode="External"/><Relationship Id="rId144" Type="http://schemas.openxmlformats.org/officeDocument/2006/relationships/hyperlink" Target="https://resultat.bagskytte.se/Archer/Details/4157142" TargetMode="External"/><Relationship Id="rId90" Type="http://schemas.openxmlformats.org/officeDocument/2006/relationships/hyperlink" Target="https://resultat.bagskytte.se/Archer/Details/353952" TargetMode="External"/><Relationship Id="rId165" Type="http://schemas.openxmlformats.org/officeDocument/2006/relationships/hyperlink" Target="https://resultat.bagskytte.se/Archer/Details/556381" TargetMode="External"/><Relationship Id="rId186" Type="http://schemas.openxmlformats.org/officeDocument/2006/relationships/hyperlink" Target="https://resultat.bagskytte.se/Archer/Details/4503168" TargetMode="External"/><Relationship Id="rId211" Type="http://schemas.openxmlformats.org/officeDocument/2006/relationships/hyperlink" Target="https://resultat.bagskytte.se/Archer/Details/1574208" TargetMode="External"/><Relationship Id="rId27" Type="http://schemas.openxmlformats.org/officeDocument/2006/relationships/hyperlink" Target="https://resultat.bagskytte.se/Archer/Details/1595495" TargetMode="External"/><Relationship Id="rId48" Type="http://schemas.openxmlformats.org/officeDocument/2006/relationships/hyperlink" Target="https://resultat.bagskytte.se/Archer/Details/128041" TargetMode="External"/><Relationship Id="rId69" Type="http://schemas.openxmlformats.org/officeDocument/2006/relationships/hyperlink" Target="https://resultat.bagskytte.se/Archer/Details/964703" TargetMode="External"/><Relationship Id="rId113" Type="http://schemas.openxmlformats.org/officeDocument/2006/relationships/hyperlink" Target="https://resultat.bagskytte.se/Archer/Details/128539" TargetMode="External"/><Relationship Id="rId134" Type="http://schemas.openxmlformats.org/officeDocument/2006/relationships/hyperlink" Target="https://resultat.bagskytte.se/Archer/Details/3748834" TargetMode="External"/><Relationship Id="rId80" Type="http://schemas.openxmlformats.org/officeDocument/2006/relationships/hyperlink" Target="https://resultat.bagskytte.se/Archer/Details/2315176" TargetMode="External"/><Relationship Id="rId155" Type="http://schemas.openxmlformats.org/officeDocument/2006/relationships/hyperlink" Target="https://resultat.bagskytte.se/Archer/Details/2366115" TargetMode="External"/><Relationship Id="rId176" Type="http://schemas.openxmlformats.org/officeDocument/2006/relationships/hyperlink" Target="https://resultat.bagskytte.se/Archer/Details/128221" TargetMode="External"/><Relationship Id="rId197" Type="http://schemas.openxmlformats.org/officeDocument/2006/relationships/hyperlink" Target="https://resultat.bagskytte.se/Archer/Details/398450" TargetMode="External"/><Relationship Id="rId201" Type="http://schemas.openxmlformats.org/officeDocument/2006/relationships/hyperlink" Target="https://resultat.bagskytte.se/Archer/Details/1789430" TargetMode="External"/><Relationship Id="rId17" Type="http://schemas.openxmlformats.org/officeDocument/2006/relationships/hyperlink" Target="https://resultat.bagskytte.se/Archer/Details/3598728" TargetMode="External"/><Relationship Id="rId38" Type="http://schemas.openxmlformats.org/officeDocument/2006/relationships/hyperlink" Target="https://resultat.bagskytte.se/Archer/Details/294449" TargetMode="External"/><Relationship Id="rId59" Type="http://schemas.openxmlformats.org/officeDocument/2006/relationships/hyperlink" Target="https://resultat.bagskytte.se/Archer/Details/129381" TargetMode="External"/><Relationship Id="rId103" Type="http://schemas.openxmlformats.org/officeDocument/2006/relationships/hyperlink" Target="https://resultat.bagskytte.se/Archer/Details/1097486" TargetMode="External"/><Relationship Id="rId124" Type="http://schemas.openxmlformats.org/officeDocument/2006/relationships/hyperlink" Target="https://resultat.bagskytte.se/Archer/Details/4302927" TargetMode="External"/><Relationship Id="rId70" Type="http://schemas.openxmlformats.org/officeDocument/2006/relationships/hyperlink" Target="https://resultat.bagskytte.se/Archer/Details/127900" TargetMode="External"/><Relationship Id="rId91" Type="http://schemas.openxmlformats.org/officeDocument/2006/relationships/hyperlink" Target="https://resultat.bagskytte.se/Archer/Details/2981567" TargetMode="External"/><Relationship Id="rId145" Type="http://schemas.openxmlformats.org/officeDocument/2006/relationships/hyperlink" Target="https://resultat.bagskytte.se/Archer/Details/126892" TargetMode="External"/><Relationship Id="rId166" Type="http://schemas.openxmlformats.org/officeDocument/2006/relationships/hyperlink" Target="https://resultat.bagskytte.se/Archer/Details/127051" TargetMode="External"/><Relationship Id="rId187" Type="http://schemas.openxmlformats.org/officeDocument/2006/relationships/hyperlink" Target="https://resultat.bagskytte.se/Archer/Details/3284789" TargetMode="External"/><Relationship Id="rId1" Type="http://schemas.openxmlformats.org/officeDocument/2006/relationships/hyperlink" Target="https://resultat.bagskytte.se/Event/Result?eventId=361&amp;sort=AverageArrows&amp;sortdir=ASC" TargetMode="External"/><Relationship Id="rId212" Type="http://schemas.openxmlformats.org/officeDocument/2006/relationships/hyperlink" Target="https://resultat.bagskytte.se/Archer/Details/130460" TargetMode="External"/><Relationship Id="rId28" Type="http://schemas.openxmlformats.org/officeDocument/2006/relationships/hyperlink" Target="https://resultat.bagskytte.se/Archer/Details/20172" TargetMode="External"/><Relationship Id="rId49" Type="http://schemas.openxmlformats.org/officeDocument/2006/relationships/hyperlink" Target="https://resultat.bagskytte.se/Archer/Details/975778" TargetMode="External"/><Relationship Id="rId114" Type="http://schemas.openxmlformats.org/officeDocument/2006/relationships/hyperlink" Target="https://resultat.bagskytte.se/Archer/Details/649522" TargetMode="External"/><Relationship Id="rId60" Type="http://schemas.openxmlformats.org/officeDocument/2006/relationships/hyperlink" Target="https://resultat.bagskytte.se/Archer/Details/1930441" TargetMode="External"/><Relationship Id="rId81" Type="http://schemas.openxmlformats.org/officeDocument/2006/relationships/hyperlink" Target="https://resultat.bagskytte.se/Archer/Details/1577198" TargetMode="External"/><Relationship Id="rId135" Type="http://schemas.openxmlformats.org/officeDocument/2006/relationships/hyperlink" Target="https://resultat.bagskytte.se/Archer/Details/1602054" TargetMode="External"/><Relationship Id="rId156" Type="http://schemas.openxmlformats.org/officeDocument/2006/relationships/hyperlink" Target="https://resultat.bagskytte.se/Archer/Details/2074100" TargetMode="External"/><Relationship Id="rId177" Type="http://schemas.openxmlformats.org/officeDocument/2006/relationships/hyperlink" Target="https://resultat.bagskytte.se/Archer/Details/130047" TargetMode="External"/><Relationship Id="rId198" Type="http://schemas.openxmlformats.org/officeDocument/2006/relationships/hyperlink" Target="https://resultat.bagskytte.se/Archer/Details/2496" TargetMode="External"/><Relationship Id="rId202" Type="http://schemas.openxmlformats.org/officeDocument/2006/relationships/hyperlink" Target="https://resultat.bagskytte.se/Archer/Details/2743282" TargetMode="External"/><Relationship Id="rId18" Type="http://schemas.openxmlformats.org/officeDocument/2006/relationships/hyperlink" Target="https://resultat.bagskytte.se/Archer/Details/1090629" TargetMode="External"/><Relationship Id="rId39" Type="http://schemas.openxmlformats.org/officeDocument/2006/relationships/hyperlink" Target="https://resultat.bagskytte.se/Archer/Details/398522" TargetMode="External"/><Relationship Id="rId50" Type="http://schemas.openxmlformats.org/officeDocument/2006/relationships/hyperlink" Target="https://resultat.bagskytte.se/Archer/Details/1375850" TargetMode="External"/><Relationship Id="rId104" Type="http://schemas.openxmlformats.org/officeDocument/2006/relationships/hyperlink" Target="https://resultat.bagskytte.se/Archer/Details/1132947" TargetMode="External"/><Relationship Id="rId125" Type="http://schemas.openxmlformats.org/officeDocument/2006/relationships/hyperlink" Target="https://resultat.bagskytte.se/Archer/Details/1939113" TargetMode="External"/><Relationship Id="rId146" Type="http://schemas.openxmlformats.org/officeDocument/2006/relationships/hyperlink" Target="https://resultat.bagskytte.se/Archer/Details/130458" TargetMode="External"/><Relationship Id="rId167" Type="http://schemas.openxmlformats.org/officeDocument/2006/relationships/hyperlink" Target="https://resultat.bagskytte.se/Archer/Details/870776" TargetMode="External"/><Relationship Id="rId188" Type="http://schemas.openxmlformats.org/officeDocument/2006/relationships/hyperlink" Target="https://resultat.bagskytte.se/Archer/Details/2981565" TargetMode="External"/><Relationship Id="rId71" Type="http://schemas.openxmlformats.org/officeDocument/2006/relationships/hyperlink" Target="https://resultat.bagskytte.se/Archer/Details/130485" TargetMode="External"/><Relationship Id="rId92" Type="http://schemas.openxmlformats.org/officeDocument/2006/relationships/hyperlink" Target="https://resultat.bagskytte.se/Archer/Details/381018" TargetMode="External"/><Relationship Id="rId213" Type="http://schemas.openxmlformats.org/officeDocument/2006/relationships/hyperlink" Target="https://resultat.bagskytte.se/Archer/Details/127190" TargetMode="External"/><Relationship Id="rId2" Type="http://schemas.openxmlformats.org/officeDocument/2006/relationships/hyperlink" Target="https://resultat.bagskytte.se/Archer/Details/2924520" TargetMode="External"/><Relationship Id="rId29" Type="http://schemas.openxmlformats.org/officeDocument/2006/relationships/hyperlink" Target="https://resultat.bagskytte.se/Archer/Details/2080840" TargetMode="External"/><Relationship Id="rId40" Type="http://schemas.openxmlformats.org/officeDocument/2006/relationships/hyperlink" Target="https://resultat.bagskytte.se/Archer/Details/129925" TargetMode="External"/><Relationship Id="rId115" Type="http://schemas.openxmlformats.org/officeDocument/2006/relationships/hyperlink" Target="https://resultat.bagskytte.se/Archer/Details/128640" TargetMode="External"/><Relationship Id="rId136" Type="http://schemas.openxmlformats.org/officeDocument/2006/relationships/hyperlink" Target="https://resultat.bagskytte.se/Archer/Details/4166761" TargetMode="External"/><Relationship Id="rId157" Type="http://schemas.openxmlformats.org/officeDocument/2006/relationships/hyperlink" Target="https://resultat.bagskytte.se/Archer/Details/337809" TargetMode="External"/><Relationship Id="rId178" Type="http://schemas.openxmlformats.org/officeDocument/2006/relationships/hyperlink" Target="https://resultat.bagskytte.se/Archer/Details/4613185" TargetMode="External"/><Relationship Id="rId61" Type="http://schemas.openxmlformats.org/officeDocument/2006/relationships/hyperlink" Target="https://resultat.bagskytte.se/Archer/Details/4409791" TargetMode="External"/><Relationship Id="rId82" Type="http://schemas.openxmlformats.org/officeDocument/2006/relationships/hyperlink" Target="https://resultat.bagskytte.se/Archer/Details/2807823" TargetMode="External"/><Relationship Id="rId199" Type="http://schemas.openxmlformats.org/officeDocument/2006/relationships/hyperlink" Target="https://resultat.bagskytte.se/Archer/Details/129835" TargetMode="External"/><Relationship Id="rId203" Type="http://schemas.openxmlformats.org/officeDocument/2006/relationships/hyperlink" Target="https://resultat.bagskytte.se/Archer/Details/130445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resultat.bagskytte.se/Archer/Details/2898373" TargetMode="External"/><Relationship Id="rId21" Type="http://schemas.openxmlformats.org/officeDocument/2006/relationships/hyperlink" Target="https://resultat.bagskytte.se/Archer/Details/2052164" TargetMode="External"/><Relationship Id="rId42" Type="http://schemas.openxmlformats.org/officeDocument/2006/relationships/hyperlink" Target="https://resultat.bagskytte.se/Archer/Details/1382247" TargetMode="External"/><Relationship Id="rId63" Type="http://schemas.openxmlformats.org/officeDocument/2006/relationships/hyperlink" Target="https://resultat.bagskytte.se/Archer/Details/1574928" TargetMode="External"/><Relationship Id="rId84" Type="http://schemas.openxmlformats.org/officeDocument/2006/relationships/hyperlink" Target="https://resultat.bagskytte.se/Archer/Details/1831456" TargetMode="External"/><Relationship Id="rId16" Type="http://schemas.openxmlformats.org/officeDocument/2006/relationships/hyperlink" Target="https://resultat.bagskytte.se/Archer/Details/2886834" TargetMode="External"/><Relationship Id="rId107" Type="http://schemas.openxmlformats.org/officeDocument/2006/relationships/hyperlink" Target="https://resultat.bagskytte.se/Archer/Details/1449317" TargetMode="External"/><Relationship Id="rId11" Type="http://schemas.openxmlformats.org/officeDocument/2006/relationships/hyperlink" Target="https://resultat.bagskytte.se/Archer/Details/1386487" TargetMode="External"/><Relationship Id="rId32" Type="http://schemas.openxmlformats.org/officeDocument/2006/relationships/hyperlink" Target="https://resultat.bagskytte.se/Archer/Details/2841336" TargetMode="External"/><Relationship Id="rId37" Type="http://schemas.openxmlformats.org/officeDocument/2006/relationships/hyperlink" Target="https://resultat.bagskytte.se/Archer/Details/1428640" TargetMode="External"/><Relationship Id="rId53" Type="http://schemas.openxmlformats.org/officeDocument/2006/relationships/hyperlink" Target="https://resultat.bagskytte.se/Archer/Details/754885" TargetMode="External"/><Relationship Id="rId58" Type="http://schemas.openxmlformats.org/officeDocument/2006/relationships/hyperlink" Target="https://resultat.bagskytte.se/Archer/Details/699136" TargetMode="External"/><Relationship Id="rId74" Type="http://schemas.openxmlformats.org/officeDocument/2006/relationships/hyperlink" Target="https://resultat.bagskytte.se/Archer/Details/3260599" TargetMode="External"/><Relationship Id="rId79" Type="http://schemas.openxmlformats.org/officeDocument/2006/relationships/hyperlink" Target="https://resultat.bagskytte.se/Archer/Details/1356300" TargetMode="External"/><Relationship Id="rId102" Type="http://schemas.openxmlformats.org/officeDocument/2006/relationships/hyperlink" Target="https://resultat.bagskytte.se/Archer/Details/2905418" TargetMode="External"/><Relationship Id="rId123" Type="http://schemas.openxmlformats.org/officeDocument/2006/relationships/hyperlink" Target="https://resultat.bagskytte.se/Archer/Details/2203728" TargetMode="External"/><Relationship Id="rId128" Type="http://schemas.openxmlformats.org/officeDocument/2006/relationships/hyperlink" Target="https://resultat.bagskytte.se/Archer/Details/2334923" TargetMode="External"/><Relationship Id="rId5" Type="http://schemas.openxmlformats.org/officeDocument/2006/relationships/hyperlink" Target="https://resultat.bagskytte.se/Archer/Details/4380546" TargetMode="External"/><Relationship Id="rId90" Type="http://schemas.openxmlformats.org/officeDocument/2006/relationships/hyperlink" Target="https://resultat.bagskytte.se/Archer/Details/2041523" TargetMode="External"/><Relationship Id="rId95" Type="http://schemas.openxmlformats.org/officeDocument/2006/relationships/hyperlink" Target="https://resultat.bagskytte.se/Archer/Details/754338" TargetMode="External"/><Relationship Id="rId22" Type="http://schemas.openxmlformats.org/officeDocument/2006/relationships/hyperlink" Target="https://resultat.bagskytte.se/Archer/Details/785974" TargetMode="External"/><Relationship Id="rId27" Type="http://schemas.openxmlformats.org/officeDocument/2006/relationships/hyperlink" Target="https://resultat.bagskytte.se/Archer/Details/2809319" TargetMode="External"/><Relationship Id="rId43" Type="http://schemas.openxmlformats.org/officeDocument/2006/relationships/hyperlink" Target="https://resultat.bagskytte.se/Archer/Details/1525043" TargetMode="External"/><Relationship Id="rId48" Type="http://schemas.openxmlformats.org/officeDocument/2006/relationships/hyperlink" Target="https://resultat.bagskytte.se/Archer/Details/2976099" TargetMode="External"/><Relationship Id="rId64" Type="http://schemas.openxmlformats.org/officeDocument/2006/relationships/hyperlink" Target="https://resultat.bagskytte.se/Archer/Details/1404833" TargetMode="External"/><Relationship Id="rId69" Type="http://schemas.openxmlformats.org/officeDocument/2006/relationships/hyperlink" Target="https://resultat.bagskytte.se/Archer/Details/870830" TargetMode="External"/><Relationship Id="rId113" Type="http://schemas.openxmlformats.org/officeDocument/2006/relationships/hyperlink" Target="https://resultat.bagskytte.se/Archer/Details/2888842" TargetMode="External"/><Relationship Id="rId118" Type="http://schemas.openxmlformats.org/officeDocument/2006/relationships/hyperlink" Target="https://resultat.bagskytte.se/Archer/Details/1430983" TargetMode="External"/><Relationship Id="rId134" Type="http://schemas.openxmlformats.org/officeDocument/2006/relationships/hyperlink" Target="https://resultat.bagskytte.se/Archer/Details/2258365" TargetMode="External"/><Relationship Id="rId80" Type="http://schemas.openxmlformats.org/officeDocument/2006/relationships/hyperlink" Target="https://resultat.bagskytte.se/Archer/Details/2288564" TargetMode="External"/><Relationship Id="rId85" Type="http://schemas.openxmlformats.org/officeDocument/2006/relationships/hyperlink" Target="https://resultat.bagskytte.se/Archer/Details/1743464" TargetMode="External"/><Relationship Id="rId12" Type="http://schemas.openxmlformats.org/officeDocument/2006/relationships/hyperlink" Target="https://resultat.bagskytte.se/Archer/Details/3892320" TargetMode="External"/><Relationship Id="rId17" Type="http://schemas.openxmlformats.org/officeDocument/2006/relationships/hyperlink" Target="https://resultat.bagskytte.se/Archer/Details/2340270" TargetMode="External"/><Relationship Id="rId33" Type="http://schemas.openxmlformats.org/officeDocument/2006/relationships/hyperlink" Target="https://resultat.bagskytte.se/Archer/Details/1473143" TargetMode="External"/><Relationship Id="rId38" Type="http://schemas.openxmlformats.org/officeDocument/2006/relationships/hyperlink" Target="https://resultat.bagskytte.se/Archer/Details/2414947" TargetMode="External"/><Relationship Id="rId59" Type="http://schemas.openxmlformats.org/officeDocument/2006/relationships/hyperlink" Target="https://resultat.bagskytte.se/Archer/Details/4010812" TargetMode="External"/><Relationship Id="rId103" Type="http://schemas.openxmlformats.org/officeDocument/2006/relationships/hyperlink" Target="https://resultat.bagskytte.se/Archer/Details/3893405" TargetMode="External"/><Relationship Id="rId108" Type="http://schemas.openxmlformats.org/officeDocument/2006/relationships/hyperlink" Target="https://resultat.bagskytte.se/Archer/Details/696785" TargetMode="External"/><Relationship Id="rId124" Type="http://schemas.openxmlformats.org/officeDocument/2006/relationships/hyperlink" Target="https://resultat.bagskytte.se/Archer/Details/3987375" TargetMode="External"/><Relationship Id="rId129" Type="http://schemas.openxmlformats.org/officeDocument/2006/relationships/hyperlink" Target="https://resultat.bagskytte.se/Archer/Details/464232" TargetMode="External"/><Relationship Id="rId54" Type="http://schemas.openxmlformats.org/officeDocument/2006/relationships/hyperlink" Target="https://resultat.bagskytte.se/Archer/Details/811809" TargetMode="External"/><Relationship Id="rId70" Type="http://schemas.openxmlformats.org/officeDocument/2006/relationships/hyperlink" Target="https://resultat.bagskytte.se/Archer/Details/1793546" TargetMode="External"/><Relationship Id="rId75" Type="http://schemas.openxmlformats.org/officeDocument/2006/relationships/hyperlink" Target="https://resultat.bagskytte.se/Archer/Details/2985373" TargetMode="External"/><Relationship Id="rId91" Type="http://schemas.openxmlformats.org/officeDocument/2006/relationships/hyperlink" Target="https://resultat.bagskytte.se/Archer/Details/2007809" TargetMode="External"/><Relationship Id="rId96" Type="http://schemas.openxmlformats.org/officeDocument/2006/relationships/hyperlink" Target="https://resultat.bagskytte.se/Archer/Details/1582002" TargetMode="External"/><Relationship Id="rId1" Type="http://schemas.openxmlformats.org/officeDocument/2006/relationships/hyperlink" Target="https://resultat.bagskytte.se/Event/Result?eventId=364&amp;sort=AverageArrows&amp;sortdir=ASC" TargetMode="External"/><Relationship Id="rId6" Type="http://schemas.openxmlformats.org/officeDocument/2006/relationships/hyperlink" Target="https://resultat.bagskytte.se/Archer/Details/1872627" TargetMode="External"/><Relationship Id="rId23" Type="http://schemas.openxmlformats.org/officeDocument/2006/relationships/hyperlink" Target="https://resultat.bagskytte.se/Archer/Details/1609210" TargetMode="External"/><Relationship Id="rId28" Type="http://schemas.openxmlformats.org/officeDocument/2006/relationships/hyperlink" Target="https://resultat.bagskytte.se/Archer/Details/4060946" TargetMode="External"/><Relationship Id="rId49" Type="http://schemas.openxmlformats.org/officeDocument/2006/relationships/hyperlink" Target="https://resultat.bagskytte.se/Archer/Details/739021" TargetMode="External"/><Relationship Id="rId114" Type="http://schemas.openxmlformats.org/officeDocument/2006/relationships/hyperlink" Target="https://resultat.bagskytte.se/Archer/Details/1562579" TargetMode="External"/><Relationship Id="rId119" Type="http://schemas.openxmlformats.org/officeDocument/2006/relationships/hyperlink" Target="https://resultat.bagskytte.se/Archer/Details/1426766" TargetMode="External"/><Relationship Id="rId44" Type="http://schemas.openxmlformats.org/officeDocument/2006/relationships/hyperlink" Target="https://resultat.bagskytte.se/Archer/Details/745259" TargetMode="External"/><Relationship Id="rId60" Type="http://schemas.openxmlformats.org/officeDocument/2006/relationships/hyperlink" Target="https://resultat.bagskytte.se/Archer/Details/1490311" TargetMode="External"/><Relationship Id="rId65" Type="http://schemas.openxmlformats.org/officeDocument/2006/relationships/hyperlink" Target="https://resultat.bagskytte.se/Archer/Details/2961450" TargetMode="External"/><Relationship Id="rId81" Type="http://schemas.openxmlformats.org/officeDocument/2006/relationships/hyperlink" Target="https://resultat.bagskytte.se/Archer/Details/659808" TargetMode="External"/><Relationship Id="rId86" Type="http://schemas.openxmlformats.org/officeDocument/2006/relationships/hyperlink" Target="https://resultat.bagskytte.se/Archer/Details/2755749" TargetMode="External"/><Relationship Id="rId130" Type="http://schemas.openxmlformats.org/officeDocument/2006/relationships/hyperlink" Target="https://resultat.bagskytte.se/Archer/Details/1979063" TargetMode="External"/><Relationship Id="rId135" Type="http://schemas.openxmlformats.org/officeDocument/2006/relationships/printerSettings" Target="../printerSettings/printerSettings18.bin"/><Relationship Id="rId13" Type="http://schemas.openxmlformats.org/officeDocument/2006/relationships/hyperlink" Target="https://resultat.bagskytte.se/Archer/Details/1943839" TargetMode="External"/><Relationship Id="rId18" Type="http://schemas.openxmlformats.org/officeDocument/2006/relationships/hyperlink" Target="https://resultat.bagskytte.se/Archer/Details/1605018" TargetMode="External"/><Relationship Id="rId39" Type="http://schemas.openxmlformats.org/officeDocument/2006/relationships/hyperlink" Target="https://resultat.bagskytte.se/Archer/Details/1577198" TargetMode="External"/><Relationship Id="rId109" Type="http://schemas.openxmlformats.org/officeDocument/2006/relationships/hyperlink" Target="https://resultat.bagskytte.se/Archer/Details/229602" TargetMode="External"/><Relationship Id="rId34" Type="http://schemas.openxmlformats.org/officeDocument/2006/relationships/hyperlink" Target="https://resultat.bagskytte.se/Archer/Details/403931" TargetMode="External"/><Relationship Id="rId50" Type="http://schemas.openxmlformats.org/officeDocument/2006/relationships/hyperlink" Target="https://resultat.bagskytte.se/Archer/Details/1020593" TargetMode="External"/><Relationship Id="rId55" Type="http://schemas.openxmlformats.org/officeDocument/2006/relationships/hyperlink" Target="https://resultat.bagskytte.se/Archer/Details/1602657" TargetMode="External"/><Relationship Id="rId76" Type="http://schemas.openxmlformats.org/officeDocument/2006/relationships/hyperlink" Target="https://resultat.bagskytte.se/Archer/Details/208152" TargetMode="External"/><Relationship Id="rId97" Type="http://schemas.openxmlformats.org/officeDocument/2006/relationships/hyperlink" Target="https://resultat.bagskytte.se/Archer/Details/596987" TargetMode="External"/><Relationship Id="rId104" Type="http://schemas.openxmlformats.org/officeDocument/2006/relationships/hyperlink" Target="https://resultat.bagskytte.se/Archer/Details/1596795" TargetMode="External"/><Relationship Id="rId120" Type="http://schemas.openxmlformats.org/officeDocument/2006/relationships/hyperlink" Target="https://resultat.bagskytte.se/Archer/Details/2290340" TargetMode="External"/><Relationship Id="rId125" Type="http://schemas.openxmlformats.org/officeDocument/2006/relationships/hyperlink" Target="https://resultat.bagskytte.se/Archer/Details/1442736" TargetMode="External"/><Relationship Id="rId7" Type="http://schemas.openxmlformats.org/officeDocument/2006/relationships/hyperlink" Target="https://resultat.bagskytte.se/Archer/Details/2800624" TargetMode="External"/><Relationship Id="rId71" Type="http://schemas.openxmlformats.org/officeDocument/2006/relationships/hyperlink" Target="https://resultat.bagskytte.se/Archer/Details/1085594" TargetMode="External"/><Relationship Id="rId92" Type="http://schemas.openxmlformats.org/officeDocument/2006/relationships/hyperlink" Target="https://resultat.bagskytte.se/Archer/Details/491366" TargetMode="External"/><Relationship Id="rId2" Type="http://schemas.openxmlformats.org/officeDocument/2006/relationships/hyperlink" Target="https://resultat.bagskytte.se/Archer/Details/1872930" TargetMode="External"/><Relationship Id="rId29" Type="http://schemas.openxmlformats.org/officeDocument/2006/relationships/hyperlink" Target="https://resultat.bagskytte.se/Archer/Details/1393337" TargetMode="External"/><Relationship Id="rId24" Type="http://schemas.openxmlformats.org/officeDocument/2006/relationships/hyperlink" Target="https://resultat.bagskytte.se/Archer/Details/908449" TargetMode="External"/><Relationship Id="rId40" Type="http://schemas.openxmlformats.org/officeDocument/2006/relationships/hyperlink" Target="https://resultat.bagskytte.se/Archer/Details/2566659" TargetMode="External"/><Relationship Id="rId45" Type="http://schemas.openxmlformats.org/officeDocument/2006/relationships/hyperlink" Target="https://resultat.bagskytte.se/Archer/Details/1010118" TargetMode="External"/><Relationship Id="rId66" Type="http://schemas.openxmlformats.org/officeDocument/2006/relationships/hyperlink" Target="https://resultat.bagskytte.se/Archer/Details/1009060" TargetMode="External"/><Relationship Id="rId87" Type="http://schemas.openxmlformats.org/officeDocument/2006/relationships/hyperlink" Target="https://resultat.bagskytte.se/Archer/Details/3925647" TargetMode="External"/><Relationship Id="rId110" Type="http://schemas.openxmlformats.org/officeDocument/2006/relationships/hyperlink" Target="https://resultat.bagskytte.se/Archer/Details/1790395" TargetMode="External"/><Relationship Id="rId115" Type="http://schemas.openxmlformats.org/officeDocument/2006/relationships/hyperlink" Target="https://resultat.bagskytte.se/Archer/Details/2074100" TargetMode="External"/><Relationship Id="rId131" Type="http://schemas.openxmlformats.org/officeDocument/2006/relationships/hyperlink" Target="https://resultat.bagskytte.se/Archer/Details/1595907" TargetMode="External"/><Relationship Id="rId136" Type="http://schemas.openxmlformats.org/officeDocument/2006/relationships/drawing" Target="../drawings/drawing4.xml"/><Relationship Id="rId61" Type="http://schemas.openxmlformats.org/officeDocument/2006/relationships/hyperlink" Target="https://resultat.bagskytte.se/Archer/Details/554585" TargetMode="External"/><Relationship Id="rId82" Type="http://schemas.openxmlformats.org/officeDocument/2006/relationships/hyperlink" Target="https://resultat.bagskytte.se/Archer/Details/633939" TargetMode="External"/><Relationship Id="rId19" Type="http://schemas.openxmlformats.org/officeDocument/2006/relationships/hyperlink" Target="https://resultat.bagskytte.se/Archer/Details/2922487" TargetMode="External"/><Relationship Id="rId14" Type="http://schemas.openxmlformats.org/officeDocument/2006/relationships/hyperlink" Target="https://resultat.bagskytte.se/Archer/Details/2904349" TargetMode="External"/><Relationship Id="rId30" Type="http://schemas.openxmlformats.org/officeDocument/2006/relationships/hyperlink" Target="https://resultat.bagskytte.se/Archer/Details/822503" TargetMode="External"/><Relationship Id="rId35" Type="http://schemas.openxmlformats.org/officeDocument/2006/relationships/hyperlink" Target="https://resultat.bagskytte.se/Archer/Details/847658" TargetMode="External"/><Relationship Id="rId56" Type="http://schemas.openxmlformats.org/officeDocument/2006/relationships/hyperlink" Target="https://resultat.bagskytte.se/Archer/Details/837574" TargetMode="External"/><Relationship Id="rId77" Type="http://schemas.openxmlformats.org/officeDocument/2006/relationships/hyperlink" Target="https://resultat.bagskytte.se/Archer/Details/2240524" TargetMode="External"/><Relationship Id="rId100" Type="http://schemas.openxmlformats.org/officeDocument/2006/relationships/hyperlink" Target="https://resultat.bagskytte.se/Archer/Details/1943959" TargetMode="External"/><Relationship Id="rId105" Type="http://schemas.openxmlformats.org/officeDocument/2006/relationships/hyperlink" Target="https://resultat.bagskytte.se/Archer/Details/2057581" TargetMode="External"/><Relationship Id="rId126" Type="http://schemas.openxmlformats.org/officeDocument/2006/relationships/hyperlink" Target="https://resultat.bagskytte.se/Archer/Details/1097483" TargetMode="External"/><Relationship Id="rId8" Type="http://schemas.openxmlformats.org/officeDocument/2006/relationships/hyperlink" Target="https://resultat.bagskytte.se/Archer/Details/4109910" TargetMode="External"/><Relationship Id="rId51" Type="http://schemas.openxmlformats.org/officeDocument/2006/relationships/hyperlink" Target="https://resultat.bagskytte.se/Archer/Details/822233" TargetMode="External"/><Relationship Id="rId72" Type="http://schemas.openxmlformats.org/officeDocument/2006/relationships/hyperlink" Target="https://resultat.bagskytte.se/Archer/Details/3491694" TargetMode="External"/><Relationship Id="rId93" Type="http://schemas.openxmlformats.org/officeDocument/2006/relationships/hyperlink" Target="https://resultat.bagskytte.se/Archer/Details/2414796" TargetMode="External"/><Relationship Id="rId98" Type="http://schemas.openxmlformats.org/officeDocument/2006/relationships/hyperlink" Target="https://resultat.bagskytte.se/Archer/Details/1097495" TargetMode="External"/><Relationship Id="rId121" Type="http://schemas.openxmlformats.org/officeDocument/2006/relationships/hyperlink" Target="https://resultat.bagskytte.se/Archer/Details/1470780" TargetMode="External"/><Relationship Id="rId3" Type="http://schemas.openxmlformats.org/officeDocument/2006/relationships/hyperlink" Target="https://resultat.bagskytte.se/Archer/Details/805434" TargetMode="External"/><Relationship Id="rId25" Type="http://schemas.openxmlformats.org/officeDocument/2006/relationships/hyperlink" Target="https://resultat.bagskytte.se/Archer/Details/495530" TargetMode="External"/><Relationship Id="rId46" Type="http://schemas.openxmlformats.org/officeDocument/2006/relationships/hyperlink" Target="https://resultat.bagskytte.se/Archer/Details/2288563" TargetMode="External"/><Relationship Id="rId67" Type="http://schemas.openxmlformats.org/officeDocument/2006/relationships/hyperlink" Target="https://resultat.bagskytte.se/Archer/Details/1762378" TargetMode="External"/><Relationship Id="rId116" Type="http://schemas.openxmlformats.org/officeDocument/2006/relationships/hyperlink" Target="https://resultat.bagskytte.se/Archer/Details/800763" TargetMode="External"/><Relationship Id="rId20" Type="http://schemas.openxmlformats.org/officeDocument/2006/relationships/hyperlink" Target="https://resultat.bagskytte.se/Archer/Details/1490452" TargetMode="External"/><Relationship Id="rId41" Type="http://schemas.openxmlformats.org/officeDocument/2006/relationships/hyperlink" Target="https://resultat.bagskytte.se/Archer/Details/616869" TargetMode="External"/><Relationship Id="rId62" Type="http://schemas.openxmlformats.org/officeDocument/2006/relationships/hyperlink" Target="https://resultat.bagskytte.se/Archer/Details/1101363" TargetMode="External"/><Relationship Id="rId83" Type="http://schemas.openxmlformats.org/officeDocument/2006/relationships/hyperlink" Target="https://resultat.bagskytte.se/Archer/Details/3288834" TargetMode="External"/><Relationship Id="rId88" Type="http://schemas.openxmlformats.org/officeDocument/2006/relationships/hyperlink" Target="https://resultat.bagskytte.se/Archer/Details/3218361" TargetMode="External"/><Relationship Id="rId111" Type="http://schemas.openxmlformats.org/officeDocument/2006/relationships/hyperlink" Target="https://resultat.bagskytte.se/Archer/Details/1738904" TargetMode="External"/><Relationship Id="rId132" Type="http://schemas.openxmlformats.org/officeDocument/2006/relationships/hyperlink" Target="https://resultat.bagskytte.se/Archer/Details/2981565" TargetMode="External"/><Relationship Id="rId15" Type="http://schemas.openxmlformats.org/officeDocument/2006/relationships/hyperlink" Target="https://resultat.bagskytte.se/Archer/Details/1620409" TargetMode="External"/><Relationship Id="rId36" Type="http://schemas.openxmlformats.org/officeDocument/2006/relationships/hyperlink" Target="https://resultat.bagskytte.se/Archer/Details/752991" TargetMode="External"/><Relationship Id="rId57" Type="http://schemas.openxmlformats.org/officeDocument/2006/relationships/hyperlink" Target="https://resultat.bagskytte.se/Archer/Details/374074" TargetMode="External"/><Relationship Id="rId106" Type="http://schemas.openxmlformats.org/officeDocument/2006/relationships/hyperlink" Target="https://resultat.bagskytte.se/Archer/Details/3833106" TargetMode="External"/><Relationship Id="rId127" Type="http://schemas.openxmlformats.org/officeDocument/2006/relationships/hyperlink" Target="https://resultat.bagskytte.se/Archer/Details/2025256" TargetMode="External"/><Relationship Id="rId10" Type="http://schemas.openxmlformats.org/officeDocument/2006/relationships/hyperlink" Target="https://resultat.bagskytte.se/Archer/Details/3899104" TargetMode="External"/><Relationship Id="rId31" Type="http://schemas.openxmlformats.org/officeDocument/2006/relationships/hyperlink" Target="https://resultat.bagskytte.se/Archer/Details/1791642" TargetMode="External"/><Relationship Id="rId52" Type="http://schemas.openxmlformats.org/officeDocument/2006/relationships/hyperlink" Target="https://resultat.bagskytte.se/Archer/Details/975753" TargetMode="External"/><Relationship Id="rId73" Type="http://schemas.openxmlformats.org/officeDocument/2006/relationships/hyperlink" Target="https://resultat.bagskytte.se/Archer/Details/3776881" TargetMode="External"/><Relationship Id="rId78" Type="http://schemas.openxmlformats.org/officeDocument/2006/relationships/hyperlink" Target="https://resultat.bagskytte.se/Archer/Details/1372386" TargetMode="External"/><Relationship Id="rId94" Type="http://schemas.openxmlformats.org/officeDocument/2006/relationships/hyperlink" Target="https://resultat.bagskytte.se/Archer/Details/1867370" TargetMode="External"/><Relationship Id="rId99" Type="http://schemas.openxmlformats.org/officeDocument/2006/relationships/hyperlink" Target="https://resultat.bagskytte.se/Archer/Details/2905416" TargetMode="External"/><Relationship Id="rId101" Type="http://schemas.openxmlformats.org/officeDocument/2006/relationships/hyperlink" Target="https://resultat.bagskytte.se/Archer/Details/1066291" TargetMode="External"/><Relationship Id="rId122" Type="http://schemas.openxmlformats.org/officeDocument/2006/relationships/hyperlink" Target="https://resultat.bagskytte.se/Archer/Details/688489" TargetMode="External"/><Relationship Id="rId4" Type="http://schemas.openxmlformats.org/officeDocument/2006/relationships/hyperlink" Target="https://resultat.bagskytte.se/Archer/Details/3849955" TargetMode="External"/><Relationship Id="rId9" Type="http://schemas.openxmlformats.org/officeDocument/2006/relationships/hyperlink" Target="https://resultat.bagskytte.se/Archer/Details/4327621" TargetMode="External"/><Relationship Id="rId26" Type="http://schemas.openxmlformats.org/officeDocument/2006/relationships/hyperlink" Target="https://resultat.bagskytte.se/Archer/Details/1786881" TargetMode="External"/><Relationship Id="rId47" Type="http://schemas.openxmlformats.org/officeDocument/2006/relationships/hyperlink" Target="https://resultat.bagskytte.se/Archer/Details/4496551" TargetMode="External"/><Relationship Id="rId68" Type="http://schemas.openxmlformats.org/officeDocument/2006/relationships/hyperlink" Target="https://resultat.bagskytte.se/Archer/Details/4184348" TargetMode="External"/><Relationship Id="rId89" Type="http://schemas.openxmlformats.org/officeDocument/2006/relationships/hyperlink" Target="https://resultat.bagskytte.se/Archer/Details/3895822" TargetMode="External"/><Relationship Id="rId112" Type="http://schemas.openxmlformats.org/officeDocument/2006/relationships/hyperlink" Target="https://resultat.bagskytte.se/Archer/Details/2037447" TargetMode="External"/><Relationship Id="rId133" Type="http://schemas.openxmlformats.org/officeDocument/2006/relationships/hyperlink" Target="https://resultat.bagskytte.se/Archer/Details/206546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resultat.bagskytte.se/Archer/Details/2981567" TargetMode="External"/><Relationship Id="rId21" Type="http://schemas.openxmlformats.org/officeDocument/2006/relationships/hyperlink" Target="https://resultat.bagskytte.se/Archer/Details/3839524" TargetMode="External"/><Relationship Id="rId63" Type="http://schemas.openxmlformats.org/officeDocument/2006/relationships/hyperlink" Target="https://resultat.bagskytte.se/Archer/Details/739097" TargetMode="External"/><Relationship Id="rId159" Type="http://schemas.openxmlformats.org/officeDocument/2006/relationships/hyperlink" Target="https://resultat.bagskytte.se/Archer/Details/2754551" TargetMode="External"/><Relationship Id="rId170" Type="http://schemas.openxmlformats.org/officeDocument/2006/relationships/hyperlink" Target="https://resultat.bagskytte.se/Archer/Details/4157142" TargetMode="External"/><Relationship Id="rId191" Type="http://schemas.openxmlformats.org/officeDocument/2006/relationships/hyperlink" Target="https://resultat.bagskytte.se/Archer/Details/337809" TargetMode="External"/><Relationship Id="rId205" Type="http://schemas.openxmlformats.org/officeDocument/2006/relationships/hyperlink" Target="https://resultat.bagskytte.se/Archer/Details/127051" TargetMode="External"/><Relationship Id="rId226" Type="http://schemas.openxmlformats.org/officeDocument/2006/relationships/hyperlink" Target="https://resultat.bagskytte.se/Archer/Details/128035" TargetMode="External"/><Relationship Id="rId247" Type="http://schemas.openxmlformats.org/officeDocument/2006/relationships/hyperlink" Target="https://resultat.bagskytte.se/Archer/Details/130445" TargetMode="External"/><Relationship Id="rId107" Type="http://schemas.openxmlformats.org/officeDocument/2006/relationships/hyperlink" Target="https://resultat.bagskytte.se/Archer/Details/1574000" TargetMode="External"/><Relationship Id="rId11" Type="http://schemas.openxmlformats.org/officeDocument/2006/relationships/hyperlink" Target="https://resultat.bagskytte.se/Archer/Details/3924662" TargetMode="External"/><Relationship Id="rId32" Type="http://schemas.openxmlformats.org/officeDocument/2006/relationships/hyperlink" Target="https://resultat.bagskytte.se/Archer/Details/129925" TargetMode="External"/><Relationship Id="rId53" Type="http://schemas.openxmlformats.org/officeDocument/2006/relationships/hyperlink" Target="https://resultat.bagskytte.se/Archer/Details/975753" TargetMode="External"/><Relationship Id="rId74" Type="http://schemas.openxmlformats.org/officeDocument/2006/relationships/hyperlink" Target="https://resultat.bagskytte.se/Archer/Details/1606252" TargetMode="External"/><Relationship Id="rId128" Type="http://schemas.openxmlformats.org/officeDocument/2006/relationships/hyperlink" Target="https://resultat.bagskytte.se/Archer/Details/128627" TargetMode="External"/><Relationship Id="rId149" Type="http://schemas.openxmlformats.org/officeDocument/2006/relationships/hyperlink" Target="https://resultat.bagskytte.se/Archer/Details/1170016" TargetMode="External"/><Relationship Id="rId5" Type="http://schemas.openxmlformats.org/officeDocument/2006/relationships/hyperlink" Target="https://resultat.bagskytte.se/Archer/Details/2929852" TargetMode="External"/><Relationship Id="rId95" Type="http://schemas.openxmlformats.org/officeDocument/2006/relationships/hyperlink" Target="https://resultat.bagskytte.se/Archer/Details/683308" TargetMode="External"/><Relationship Id="rId160" Type="http://schemas.openxmlformats.org/officeDocument/2006/relationships/hyperlink" Target="https://resultat.bagskytte.se/Archer/Details/1574929" TargetMode="External"/><Relationship Id="rId181" Type="http://schemas.openxmlformats.org/officeDocument/2006/relationships/hyperlink" Target="https://resultat.bagskytte.se/Archer/Details/130429" TargetMode="External"/><Relationship Id="rId216" Type="http://schemas.openxmlformats.org/officeDocument/2006/relationships/hyperlink" Target="https://resultat.bagskytte.se/Archer/Details/4177631" TargetMode="External"/><Relationship Id="rId237" Type="http://schemas.openxmlformats.org/officeDocument/2006/relationships/hyperlink" Target="https://resultat.bagskytte.se/Archer/Details/2925305" TargetMode="External"/><Relationship Id="rId258" Type="http://schemas.openxmlformats.org/officeDocument/2006/relationships/hyperlink" Target="https://resultat.bagskytte.se/Archer/Details/1599889" TargetMode="External"/><Relationship Id="rId22" Type="http://schemas.openxmlformats.org/officeDocument/2006/relationships/hyperlink" Target="https://resultat.bagskytte.se/Archer/Details/2080840" TargetMode="External"/><Relationship Id="rId43" Type="http://schemas.openxmlformats.org/officeDocument/2006/relationships/hyperlink" Target="https://resultat.bagskytte.se/Archer/Details/128041" TargetMode="External"/><Relationship Id="rId64" Type="http://schemas.openxmlformats.org/officeDocument/2006/relationships/hyperlink" Target="https://resultat.bagskytte.se/Archer/Details/128024" TargetMode="External"/><Relationship Id="rId118" Type="http://schemas.openxmlformats.org/officeDocument/2006/relationships/hyperlink" Target="https://resultat.bagskytte.se/Archer/Details/381018" TargetMode="External"/><Relationship Id="rId139" Type="http://schemas.openxmlformats.org/officeDocument/2006/relationships/hyperlink" Target="https://resultat.bagskytte.se/Archer/Details/412925" TargetMode="External"/><Relationship Id="rId85" Type="http://schemas.openxmlformats.org/officeDocument/2006/relationships/hyperlink" Target="https://resultat.bagskytte.se/Archer/Details/1621331" TargetMode="External"/><Relationship Id="rId150" Type="http://schemas.openxmlformats.org/officeDocument/2006/relationships/hyperlink" Target="https://resultat.bagskytte.se/Archer/Details/3203506" TargetMode="External"/><Relationship Id="rId171" Type="http://schemas.openxmlformats.org/officeDocument/2006/relationships/hyperlink" Target="https://resultat.bagskytte.se/Archer/Details/2639434" TargetMode="External"/><Relationship Id="rId192" Type="http://schemas.openxmlformats.org/officeDocument/2006/relationships/hyperlink" Target="https://resultat.bagskytte.se/Archer/Details/1470780" TargetMode="External"/><Relationship Id="rId206" Type="http://schemas.openxmlformats.org/officeDocument/2006/relationships/hyperlink" Target="https://resultat.bagskytte.se/Archer/Details/1548317" TargetMode="External"/><Relationship Id="rId227" Type="http://schemas.openxmlformats.org/officeDocument/2006/relationships/hyperlink" Target="https://resultat.bagskytte.se/Archer/Details/1575766" TargetMode="External"/><Relationship Id="rId248" Type="http://schemas.openxmlformats.org/officeDocument/2006/relationships/hyperlink" Target="https://resultat.bagskytte.se/Archer/Details/153260" TargetMode="External"/><Relationship Id="rId12" Type="http://schemas.openxmlformats.org/officeDocument/2006/relationships/hyperlink" Target="https://resultat.bagskytte.se/Archer/Details/3663808" TargetMode="External"/><Relationship Id="rId33" Type="http://schemas.openxmlformats.org/officeDocument/2006/relationships/hyperlink" Target="https://resultat.bagskytte.se/Archer/Details/1598292" TargetMode="External"/><Relationship Id="rId108" Type="http://schemas.openxmlformats.org/officeDocument/2006/relationships/hyperlink" Target="https://resultat.bagskytte.se/Archer/Details/127792" TargetMode="External"/><Relationship Id="rId129" Type="http://schemas.openxmlformats.org/officeDocument/2006/relationships/hyperlink" Target="https://resultat.bagskytte.se/Archer/Details/1097486" TargetMode="External"/><Relationship Id="rId54" Type="http://schemas.openxmlformats.org/officeDocument/2006/relationships/hyperlink" Target="https://resultat.bagskytte.se/Archer/Details/129553" TargetMode="External"/><Relationship Id="rId75" Type="http://schemas.openxmlformats.org/officeDocument/2006/relationships/hyperlink" Target="https://resultat.bagskytte.se/Archer/Details/800992" TargetMode="External"/><Relationship Id="rId96" Type="http://schemas.openxmlformats.org/officeDocument/2006/relationships/hyperlink" Target="https://resultat.bagskytte.se/Archer/Details/25294" TargetMode="External"/><Relationship Id="rId140" Type="http://schemas.openxmlformats.org/officeDocument/2006/relationships/hyperlink" Target="https://resultat.bagskytte.se/Archer/Details/4302922" TargetMode="External"/><Relationship Id="rId161" Type="http://schemas.openxmlformats.org/officeDocument/2006/relationships/hyperlink" Target="https://resultat.bagskytte.se/Archer/Details/4166761" TargetMode="External"/><Relationship Id="rId182" Type="http://schemas.openxmlformats.org/officeDocument/2006/relationships/hyperlink" Target="https://resultat.bagskytte.se/Archer/Details/2366118" TargetMode="External"/><Relationship Id="rId217" Type="http://schemas.openxmlformats.org/officeDocument/2006/relationships/hyperlink" Target="https://resultat.bagskytte.se/Archer/Details/2756827" TargetMode="External"/><Relationship Id="rId6" Type="http://schemas.openxmlformats.org/officeDocument/2006/relationships/hyperlink" Target="https://resultat.bagskytte.se/Archer/Details/229602" TargetMode="External"/><Relationship Id="rId238" Type="http://schemas.openxmlformats.org/officeDocument/2006/relationships/hyperlink" Target="https://resultat.bagskytte.se/Archer/Details/1754233" TargetMode="External"/><Relationship Id="rId259" Type="http://schemas.openxmlformats.org/officeDocument/2006/relationships/hyperlink" Target="https://resultat.bagskytte.se/Archer/Details/128403" TargetMode="External"/><Relationship Id="rId23" Type="http://schemas.openxmlformats.org/officeDocument/2006/relationships/hyperlink" Target="https://resultat.bagskytte.se/Archer/Details/130003" TargetMode="External"/><Relationship Id="rId119" Type="http://schemas.openxmlformats.org/officeDocument/2006/relationships/hyperlink" Target="https://resultat.bagskytte.se/Archer/Details/130477" TargetMode="External"/><Relationship Id="rId44" Type="http://schemas.openxmlformats.org/officeDocument/2006/relationships/hyperlink" Target="https://resultat.bagskytte.se/Archer/Details/437910" TargetMode="External"/><Relationship Id="rId65" Type="http://schemas.openxmlformats.org/officeDocument/2006/relationships/hyperlink" Target="https://resultat.bagskytte.se/Archer/Details/1557046" TargetMode="External"/><Relationship Id="rId86" Type="http://schemas.openxmlformats.org/officeDocument/2006/relationships/hyperlink" Target="https://resultat.bagskytte.se/Archer/Details/2962850" TargetMode="External"/><Relationship Id="rId130" Type="http://schemas.openxmlformats.org/officeDocument/2006/relationships/hyperlink" Target="https://resultat.bagskytte.se/Archer/Details/128539" TargetMode="External"/><Relationship Id="rId151" Type="http://schemas.openxmlformats.org/officeDocument/2006/relationships/hyperlink" Target="https://resultat.bagskytte.se/Archer/Details/3724919" TargetMode="External"/><Relationship Id="rId172" Type="http://schemas.openxmlformats.org/officeDocument/2006/relationships/hyperlink" Target="https://resultat.bagskytte.se/Archer/Details/1598233" TargetMode="External"/><Relationship Id="rId193" Type="http://schemas.openxmlformats.org/officeDocument/2006/relationships/hyperlink" Target="https://resultat.bagskytte.se/Archer/Details/870776" TargetMode="External"/><Relationship Id="rId207" Type="http://schemas.openxmlformats.org/officeDocument/2006/relationships/hyperlink" Target="https://resultat.bagskytte.se/Archer/Details/264933" TargetMode="External"/><Relationship Id="rId228" Type="http://schemas.openxmlformats.org/officeDocument/2006/relationships/hyperlink" Target="https://resultat.bagskytte.se/Archer/Details/1097490" TargetMode="External"/><Relationship Id="rId249" Type="http://schemas.openxmlformats.org/officeDocument/2006/relationships/hyperlink" Target="https://resultat.bagskytte.se/Archer/Details/1779648" TargetMode="External"/><Relationship Id="rId13" Type="http://schemas.openxmlformats.org/officeDocument/2006/relationships/hyperlink" Target="https://resultat.bagskytte.se/Archer/Details/1090629" TargetMode="External"/><Relationship Id="rId109" Type="http://schemas.openxmlformats.org/officeDocument/2006/relationships/hyperlink" Target="https://resultat.bagskytte.se/Archer/Details/132794" TargetMode="External"/><Relationship Id="rId260" Type="http://schemas.openxmlformats.org/officeDocument/2006/relationships/hyperlink" Target="https://resultat.bagskytte.se/Archer/Details/127190" TargetMode="External"/><Relationship Id="rId34" Type="http://schemas.openxmlformats.org/officeDocument/2006/relationships/hyperlink" Target="https://resultat.bagskytte.se/Archer/Details/559266" TargetMode="External"/><Relationship Id="rId55" Type="http://schemas.openxmlformats.org/officeDocument/2006/relationships/hyperlink" Target="https://resultat.bagskytte.se/Archer/Details/129381" TargetMode="External"/><Relationship Id="rId76" Type="http://schemas.openxmlformats.org/officeDocument/2006/relationships/hyperlink" Target="https://resultat.bagskytte.se/Archer/Details/1626384" TargetMode="External"/><Relationship Id="rId97" Type="http://schemas.openxmlformats.org/officeDocument/2006/relationships/hyperlink" Target="https://resultat.bagskytte.se/Archer/Details/2987463" TargetMode="External"/><Relationship Id="rId120" Type="http://schemas.openxmlformats.org/officeDocument/2006/relationships/hyperlink" Target="https://resultat.bagskytte.se/Archer/Details/130338" TargetMode="External"/><Relationship Id="rId141" Type="http://schemas.openxmlformats.org/officeDocument/2006/relationships/hyperlink" Target="https://resultat.bagskytte.se/Archer/Details/1602257" TargetMode="External"/><Relationship Id="rId7" Type="http://schemas.openxmlformats.org/officeDocument/2006/relationships/hyperlink" Target="https://resultat.bagskytte.se/Archer/Details/326414" TargetMode="External"/><Relationship Id="rId162" Type="http://schemas.openxmlformats.org/officeDocument/2006/relationships/hyperlink" Target="https://resultat.bagskytte.se/Archer/Details/1679847" TargetMode="External"/><Relationship Id="rId183" Type="http://schemas.openxmlformats.org/officeDocument/2006/relationships/hyperlink" Target="https://resultat.bagskytte.se/Archer/Details/740359" TargetMode="External"/><Relationship Id="rId218" Type="http://schemas.openxmlformats.org/officeDocument/2006/relationships/hyperlink" Target="https://resultat.bagskytte.se/Archer/Details/1097477" TargetMode="External"/><Relationship Id="rId239" Type="http://schemas.openxmlformats.org/officeDocument/2006/relationships/hyperlink" Target="https://resultat.bagskytte.se/Archer/Details/1707547" TargetMode="External"/><Relationship Id="rId250" Type="http://schemas.openxmlformats.org/officeDocument/2006/relationships/hyperlink" Target="https://resultat.bagskytte.se/Archer/Details/1147035" TargetMode="External"/><Relationship Id="rId24" Type="http://schemas.openxmlformats.org/officeDocument/2006/relationships/hyperlink" Target="https://resultat.bagskytte.se/Archer/Details/105624" TargetMode="External"/><Relationship Id="rId45" Type="http://schemas.openxmlformats.org/officeDocument/2006/relationships/hyperlink" Target="https://resultat.bagskytte.se/Archer/Details/825287" TargetMode="External"/><Relationship Id="rId66" Type="http://schemas.openxmlformats.org/officeDocument/2006/relationships/hyperlink" Target="https://resultat.bagskytte.se/Archer/Details/1930441" TargetMode="External"/><Relationship Id="rId87" Type="http://schemas.openxmlformats.org/officeDocument/2006/relationships/hyperlink" Target="https://resultat.bagskytte.se/Archer/Details/2984253" TargetMode="External"/><Relationship Id="rId110" Type="http://schemas.openxmlformats.org/officeDocument/2006/relationships/hyperlink" Target="https://resultat.bagskytte.se/Archer/Details/464225" TargetMode="External"/><Relationship Id="rId131" Type="http://schemas.openxmlformats.org/officeDocument/2006/relationships/hyperlink" Target="https://resultat.bagskytte.se/Archer/Details/128640" TargetMode="External"/><Relationship Id="rId152" Type="http://schemas.openxmlformats.org/officeDocument/2006/relationships/hyperlink" Target="https://resultat.bagskytte.se/Archer/Details/1939113" TargetMode="External"/><Relationship Id="rId173" Type="http://schemas.openxmlformats.org/officeDocument/2006/relationships/hyperlink" Target="https://resultat.bagskytte.se/Archer/Details/126892" TargetMode="External"/><Relationship Id="rId194" Type="http://schemas.openxmlformats.org/officeDocument/2006/relationships/hyperlink" Target="https://resultat.bagskytte.se/Archer/Details/370494" TargetMode="External"/><Relationship Id="rId208" Type="http://schemas.openxmlformats.org/officeDocument/2006/relationships/hyperlink" Target="https://resultat.bagskytte.se/Archer/Details/1097483" TargetMode="External"/><Relationship Id="rId229" Type="http://schemas.openxmlformats.org/officeDocument/2006/relationships/hyperlink" Target="https://resultat.bagskytte.se/Archer/Details/1770830" TargetMode="External"/><Relationship Id="rId240" Type="http://schemas.openxmlformats.org/officeDocument/2006/relationships/hyperlink" Target="https://resultat.bagskytte.se/Archer/Details/129517" TargetMode="External"/><Relationship Id="rId261" Type="http://schemas.openxmlformats.org/officeDocument/2006/relationships/printerSettings" Target="../printerSettings/printerSettings19.bin"/><Relationship Id="rId14" Type="http://schemas.openxmlformats.org/officeDocument/2006/relationships/hyperlink" Target="https://resultat.bagskytte.se/Archer/Details/3745708" TargetMode="External"/><Relationship Id="rId35" Type="http://schemas.openxmlformats.org/officeDocument/2006/relationships/hyperlink" Target="https://resultat.bagskytte.se/Archer/Details/129492" TargetMode="External"/><Relationship Id="rId56" Type="http://schemas.openxmlformats.org/officeDocument/2006/relationships/hyperlink" Target="https://resultat.bagskytte.se/Archer/Details/127900" TargetMode="External"/><Relationship Id="rId77" Type="http://schemas.openxmlformats.org/officeDocument/2006/relationships/hyperlink" Target="https://resultat.bagskytte.se/Archer/Details/374074" TargetMode="External"/><Relationship Id="rId100" Type="http://schemas.openxmlformats.org/officeDocument/2006/relationships/hyperlink" Target="https://resultat.bagskytte.se/Archer/Details/492453" TargetMode="External"/><Relationship Id="rId8" Type="http://schemas.openxmlformats.org/officeDocument/2006/relationships/hyperlink" Target="https://resultat.bagskytte.se/Archer/Details/129484" TargetMode="External"/><Relationship Id="rId98" Type="http://schemas.openxmlformats.org/officeDocument/2006/relationships/hyperlink" Target="https://resultat.bagskytte.se/Archer/Details/1490311" TargetMode="External"/><Relationship Id="rId121" Type="http://schemas.openxmlformats.org/officeDocument/2006/relationships/hyperlink" Target="https://resultat.bagskytte.se/Archer/Details/1597421" TargetMode="External"/><Relationship Id="rId142" Type="http://schemas.openxmlformats.org/officeDocument/2006/relationships/hyperlink" Target="https://resultat.bagskytte.se/Archer/Details/1831583" TargetMode="External"/><Relationship Id="rId163" Type="http://schemas.openxmlformats.org/officeDocument/2006/relationships/hyperlink" Target="https://resultat.bagskytte.se/Archer/Details/130065" TargetMode="External"/><Relationship Id="rId184" Type="http://schemas.openxmlformats.org/officeDocument/2006/relationships/hyperlink" Target="https://resultat.bagskytte.se/Archer/Details/711886" TargetMode="External"/><Relationship Id="rId219" Type="http://schemas.openxmlformats.org/officeDocument/2006/relationships/hyperlink" Target="https://resultat.bagskytte.se/Archer/Details/2854740" TargetMode="External"/><Relationship Id="rId230" Type="http://schemas.openxmlformats.org/officeDocument/2006/relationships/hyperlink" Target="https://resultat.bagskytte.se/Archer/Details/3284789" TargetMode="External"/><Relationship Id="rId251" Type="http://schemas.openxmlformats.org/officeDocument/2006/relationships/hyperlink" Target="https://resultat.bagskytte.se/Archer/Details/831047" TargetMode="External"/><Relationship Id="rId25" Type="http://schemas.openxmlformats.org/officeDocument/2006/relationships/hyperlink" Target="https://resultat.bagskytte.se/Archer/Details/130005" TargetMode="External"/><Relationship Id="rId46" Type="http://schemas.openxmlformats.org/officeDocument/2006/relationships/hyperlink" Target="https://resultat.bagskytte.se/Archer/Details/127797" TargetMode="External"/><Relationship Id="rId67" Type="http://schemas.openxmlformats.org/officeDocument/2006/relationships/hyperlink" Target="https://resultat.bagskytte.se/Archer/Details/899210" TargetMode="External"/><Relationship Id="rId88" Type="http://schemas.openxmlformats.org/officeDocument/2006/relationships/hyperlink" Target="https://resultat.bagskytte.se/Archer/Details/1044617" TargetMode="External"/><Relationship Id="rId111" Type="http://schemas.openxmlformats.org/officeDocument/2006/relationships/hyperlink" Target="https://resultat.bagskytte.se/Archer/Details/129781" TargetMode="External"/><Relationship Id="rId132" Type="http://schemas.openxmlformats.org/officeDocument/2006/relationships/hyperlink" Target="https://resultat.bagskytte.se/Archer/Details/426381" TargetMode="External"/><Relationship Id="rId153" Type="http://schemas.openxmlformats.org/officeDocument/2006/relationships/hyperlink" Target="https://resultat.bagskytte.se/Archer/Details/309310" TargetMode="External"/><Relationship Id="rId174" Type="http://schemas.openxmlformats.org/officeDocument/2006/relationships/hyperlink" Target="https://resultat.bagskytte.se/Archer/Details/130458" TargetMode="External"/><Relationship Id="rId195" Type="http://schemas.openxmlformats.org/officeDocument/2006/relationships/hyperlink" Target="https://resultat.bagskytte.se/Archer/Details/556381" TargetMode="External"/><Relationship Id="rId209" Type="http://schemas.openxmlformats.org/officeDocument/2006/relationships/hyperlink" Target="https://resultat.bagskytte.se/Archer/Details/1664260" TargetMode="External"/><Relationship Id="rId220" Type="http://schemas.openxmlformats.org/officeDocument/2006/relationships/hyperlink" Target="https://resultat.bagskytte.se/Archer/Details/553418" TargetMode="External"/><Relationship Id="rId241" Type="http://schemas.openxmlformats.org/officeDocument/2006/relationships/hyperlink" Target="https://resultat.bagskytte.se/Archer/Details/398450" TargetMode="External"/><Relationship Id="rId15" Type="http://schemas.openxmlformats.org/officeDocument/2006/relationships/hyperlink" Target="https://resultat.bagskytte.se/Archer/Details/1595495" TargetMode="External"/><Relationship Id="rId36" Type="http://schemas.openxmlformats.org/officeDocument/2006/relationships/hyperlink" Target="https://resultat.bagskytte.se/Archer/Details/523477" TargetMode="External"/><Relationship Id="rId57" Type="http://schemas.openxmlformats.org/officeDocument/2006/relationships/hyperlink" Target="https://resultat.bagskytte.se/Archer/Details/130427" TargetMode="External"/><Relationship Id="rId262" Type="http://schemas.openxmlformats.org/officeDocument/2006/relationships/drawing" Target="../drawings/drawing5.xml"/><Relationship Id="rId78" Type="http://schemas.openxmlformats.org/officeDocument/2006/relationships/hyperlink" Target="https://resultat.bagskytte.se/Archer/Details/3729523" TargetMode="External"/><Relationship Id="rId99" Type="http://schemas.openxmlformats.org/officeDocument/2006/relationships/hyperlink" Target="https://resultat.bagskytte.se/Archer/Details/2824592" TargetMode="External"/><Relationship Id="rId101" Type="http://schemas.openxmlformats.org/officeDocument/2006/relationships/hyperlink" Target="https://resultat.bagskytte.se/Archer/Details/1097461" TargetMode="External"/><Relationship Id="rId122" Type="http://schemas.openxmlformats.org/officeDocument/2006/relationships/hyperlink" Target="https://resultat.bagskytte.se/Archer/Details/129438" TargetMode="External"/><Relationship Id="rId143" Type="http://schemas.openxmlformats.org/officeDocument/2006/relationships/hyperlink" Target="https://resultat.bagskytte.se/Archer/Details/554552" TargetMode="External"/><Relationship Id="rId164" Type="http://schemas.openxmlformats.org/officeDocument/2006/relationships/hyperlink" Target="https://resultat.bagskytte.se/Archer/Details/2390178" TargetMode="External"/><Relationship Id="rId185" Type="http://schemas.openxmlformats.org/officeDocument/2006/relationships/hyperlink" Target="https://resultat.bagskytte.se/Archer/Details/1738904" TargetMode="External"/><Relationship Id="rId9" Type="http://schemas.openxmlformats.org/officeDocument/2006/relationships/hyperlink" Target="https://resultat.bagskytte.se/Archer/Details/129825" TargetMode="External"/><Relationship Id="rId210" Type="http://schemas.openxmlformats.org/officeDocument/2006/relationships/hyperlink" Target="https://resultat.bagskytte.se/Archer/Details/1561122" TargetMode="External"/><Relationship Id="rId26" Type="http://schemas.openxmlformats.org/officeDocument/2006/relationships/hyperlink" Target="https://resultat.bagskytte.se/Archer/Details/1749814" TargetMode="External"/><Relationship Id="rId231" Type="http://schemas.openxmlformats.org/officeDocument/2006/relationships/hyperlink" Target="https://resultat.bagskytte.se/Archer/Details/2325025" TargetMode="External"/><Relationship Id="rId252" Type="http://schemas.openxmlformats.org/officeDocument/2006/relationships/hyperlink" Target="https://resultat.bagskytte.se/Archer/Details/129378" TargetMode="External"/><Relationship Id="rId47" Type="http://schemas.openxmlformats.org/officeDocument/2006/relationships/hyperlink" Target="https://resultat.bagskytte.se/Archer/Details/1548421" TargetMode="External"/><Relationship Id="rId68" Type="http://schemas.openxmlformats.org/officeDocument/2006/relationships/hyperlink" Target="https://resultat.bagskytte.se/Archer/Details/699806" TargetMode="External"/><Relationship Id="rId89" Type="http://schemas.openxmlformats.org/officeDocument/2006/relationships/hyperlink" Target="https://resultat.bagskytte.se/Archer/Details/754885" TargetMode="External"/><Relationship Id="rId112" Type="http://schemas.openxmlformats.org/officeDocument/2006/relationships/hyperlink" Target="https://resultat.bagskytte.se/Archer/Details/353952" TargetMode="External"/><Relationship Id="rId133" Type="http://schemas.openxmlformats.org/officeDocument/2006/relationships/hyperlink" Target="https://resultat.bagskytte.se/Archer/Details/696785" TargetMode="External"/><Relationship Id="rId154" Type="http://schemas.openxmlformats.org/officeDocument/2006/relationships/hyperlink" Target="https://resultat.bagskytte.se/Archer/Details/1915603" TargetMode="External"/><Relationship Id="rId175" Type="http://schemas.openxmlformats.org/officeDocument/2006/relationships/hyperlink" Target="https://resultat.bagskytte.se/Archer/Details/577660" TargetMode="External"/><Relationship Id="rId196" Type="http://schemas.openxmlformats.org/officeDocument/2006/relationships/hyperlink" Target="https://resultat.bagskytte.se/Archer/Details/129526" TargetMode="External"/><Relationship Id="rId200" Type="http://schemas.openxmlformats.org/officeDocument/2006/relationships/hyperlink" Target="https://resultat.bagskytte.se/Archer/Details/163540" TargetMode="External"/><Relationship Id="rId16" Type="http://schemas.openxmlformats.org/officeDocument/2006/relationships/hyperlink" Target="https://resultat.bagskytte.se/Archer/Details/3955864" TargetMode="External"/><Relationship Id="rId221" Type="http://schemas.openxmlformats.org/officeDocument/2006/relationships/hyperlink" Target="https://resultat.bagskytte.se/Archer/Details/1544036" TargetMode="External"/><Relationship Id="rId242" Type="http://schemas.openxmlformats.org/officeDocument/2006/relationships/hyperlink" Target="https://resultat.bagskytte.se/Archer/Details/840220" TargetMode="External"/><Relationship Id="rId37" Type="http://schemas.openxmlformats.org/officeDocument/2006/relationships/hyperlink" Target="https://resultat.bagskytte.se/Archer/Details/795646" TargetMode="External"/><Relationship Id="rId58" Type="http://schemas.openxmlformats.org/officeDocument/2006/relationships/hyperlink" Target="https://resultat.bagskytte.se/Archer/Details/129524" TargetMode="External"/><Relationship Id="rId79" Type="http://schemas.openxmlformats.org/officeDocument/2006/relationships/hyperlink" Target="https://resultat.bagskytte.se/Archer/Details/587882" TargetMode="External"/><Relationship Id="rId102" Type="http://schemas.openxmlformats.org/officeDocument/2006/relationships/hyperlink" Target="https://resultat.bagskytte.se/Archer/Details/1632825" TargetMode="External"/><Relationship Id="rId123" Type="http://schemas.openxmlformats.org/officeDocument/2006/relationships/hyperlink" Target="https://resultat.bagskytte.se/Archer/Details/2176019" TargetMode="External"/><Relationship Id="rId144" Type="http://schemas.openxmlformats.org/officeDocument/2006/relationships/hyperlink" Target="https://resultat.bagskytte.se/Archer/Details/129775" TargetMode="External"/><Relationship Id="rId90" Type="http://schemas.openxmlformats.org/officeDocument/2006/relationships/hyperlink" Target="https://resultat.bagskytte.se/Archer/Details/1602657" TargetMode="External"/><Relationship Id="rId165" Type="http://schemas.openxmlformats.org/officeDocument/2006/relationships/hyperlink" Target="https://resultat.bagskytte.se/Archer/Details/418530" TargetMode="External"/><Relationship Id="rId186" Type="http://schemas.openxmlformats.org/officeDocument/2006/relationships/hyperlink" Target="https://resultat.bagskytte.se/Archer/Details/130484" TargetMode="External"/><Relationship Id="rId211" Type="http://schemas.openxmlformats.org/officeDocument/2006/relationships/hyperlink" Target="https://resultat.bagskytte.se/Archer/Details/612963" TargetMode="External"/><Relationship Id="rId232" Type="http://schemas.openxmlformats.org/officeDocument/2006/relationships/hyperlink" Target="https://resultat.bagskytte.se/Archer/Details/2176009" TargetMode="External"/><Relationship Id="rId253" Type="http://schemas.openxmlformats.org/officeDocument/2006/relationships/hyperlink" Target="https://resultat.bagskytte.se/Archer/Details/129417" TargetMode="External"/><Relationship Id="rId27" Type="http://schemas.openxmlformats.org/officeDocument/2006/relationships/hyperlink" Target="https://resultat.bagskytte.se/Archer/Details/1646779" TargetMode="External"/><Relationship Id="rId48" Type="http://schemas.openxmlformats.org/officeDocument/2006/relationships/hyperlink" Target="https://resultat.bagskytte.se/Archer/Details/453273" TargetMode="External"/><Relationship Id="rId69" Type="http://schemas.openxmlformats.org/officeDocument/2006/relationships/hyperlink" Target="https://resultat.bagskytte.se/Archer/Details/130776" TargetMode="External"/><Relationship Id="rId113" Type="http://schemas.openxmlformats.org/officeDocument/2006/relationships/hyperlink" Target="https://resultat.bagskytte.se/Archer/Details/1671175" TargetMode="External"/><Relationship Id="rId134" Type="http://schemas.openxmlformats.org/officeDocument/2006/relationships/hyperlink" Target="https://resultat.bagskytte.se/Archer/Details/649522" TargetMode="External"/><Relationship Id="rId80" Type="http://schemas.openxmlformats.org/officeDocument/2006/relationships/hyperlink" Target="https://resultat.bagskytte.se/Archer/Details/1230829" TargetMode="External"/><Relationship Id="rId155" Type="http://schemas.openxmlformats.org/officeDocument/2006/relationships/hyperlink" Target="https://resultat.bagskytte.se/Archer/Details/693781" TargetMode="External"/><Relationship Id="rId176" Type="http://schemas.openxmlformats.org/officeDocument/2006/relationships/hyperlink" Target="https://resultat.bagskytte.se/Archer/Details/407845" TargetMode="External"/><Relationship Id="rId197" Type="http://schemas.openxmlformats.org/officeDocument/2006/relationships/hyperlink" Target="https://resultat.bagskytte.se/Archer/Details/101913" TargetMode="External"/><Relationship Id="rId201" Type="http://schemas.openxmlformats.org/officeDocument/2006/relationships/hyperlink" Target="https://resultat.bagskytte.se/Archer/Details/128251" TargetMode="External"/><Relationship Id="rId222" Type="http://schemas.openxmlformats.org/officeDocument/2006/relationships/hyperlink" Target="https://resultat.bagskytte.se/Archer/Details/2204260" TargetMode="External"/><Relationship Id="rId243" Type="http://schemas.openxmlformats.org/officeDocument/2006/relationships/hyperlink" Target="https://resultat.bagskytte.se/Archer/Details/130026" TargetMode="External"/><Relationship Id="rId17" Type="http://schemas.openxmlformats.org/officeDocument/2006/relationships/hyperlink" Target="https://resultat.bagskytte.se/Archer/Details/1193470" TargetMode="External"/><Relationship Id="rId38" Type="http://schemas.openxmlformats.org/officeDocument/2006/relationships/hyperlink" Target="https://resultat.bagskytte.se/Archer/Details/398522" TargetMode="External"/><Relationship Id="rId59" Type="http://schemas.openxmlformats.org/officeDocument/2006/relationships/hyperlink" Target="https://resultat.bagskytte.se/Archer/Details/2494804" TargetMode="External"/><Relationship Id="rId103" Type="http://schemas.openxmlformats.org/officeDocument/2006/relationships/hyperlink" Target="https://resultat.bagskytte.se/Archer/Details/129451" TargetMode="External"/><Relationship Id="rId124" Type="http://schemas.openxmlformats.org/officeDocument/2006/relationships/hyperlink" Target="https://resultat.bagskytte.se/Archer/Details/2742463" TargetMode="External"/><Relationship Id="rId70" Type="http://schemas.openxmlformats.org/officeDocument/2006/relationships/hyperlink" Target="https://resultat.bagskytte.se/Archer/Details/1930466" TargetMode="External"/><Relationship Id="rId91" Type="http://schemas.openxmlformats.org/officeDocument/2006/relationships/hyperlink" Target="https://resultat.bagskytte.se/Archer/Details/2397543" TargetMode="External"/><Relationship Id="rId145" Type="http://schemas.openxmlformats.org/officeDocument/2006/relationships/hyperlink" Target="https://resultat.bagskytte.se/Archer/Details/4094619" TargetMode="External"/><Relationship Id="rId166" Type="http://schemas.openxmlformats.org/officeDocument/2006/relationships/hyperlink" Target="https://resultat.bagskytte.se/Archer/Details/2082268" TargetMode="External"/><Relationship Id="rId187" Type="http://schemas.openxmlformats.org/officeDocument/2006/relationships/hyperlink" Target="https://resultat.bagskytte.se/Archer/Details/1790395" TargetMode="External"/><Relationship Id="rId1" Type="http://schemas.openxmlformats.org/officeDocument/2006/relationships/hyperlink" Target="https://resultat.bagskytte.se/Event/Result?eventId=143&amp;sort=AverageArrows&amp;sortdir=ASC" TargetMode="External"/><Relationship Id="rId212" Type="http://schemas.openxmlformats.org/officeDocument/2006/relationships/hyperlink" Target="https://resultat.bagskytte.se/Archer/Details/1373908" TargetMode="External"/><Relationship Id="rId233" Type="http://schemas.openxmlformats.org/officeDocument/2006/relationships/hyperlink" Target="https://resultat.bagskytte.se/Archer/Details/1100073" TargetMode="External"/><Relationship Id="rId254" Type="http://schemas.openxmlformats.org/officeDocument/2006/relationships/hyperlink" Target="https://resultat.bagskytte.se/Archer/Details/129769" TargetMode="External"/><Relationship Id="rId28" Type="http://schemas.openxmlformats.org/officeDocument/2006/relationships/hyperlink" Target="https://resultat.bagskytte.se/Archer/Details/8483" TargetMode="External"/><Relationship Id="rId49" Type="http://schemas.openxmlformats.org/officeDocument/2006/relationships/hyperlink" Target="https://resultat.bagskytte.se/Archer/Details/545270" TargetMode="External"/><Relationship Id="rId114" Type="http://schemas.openxmlformats.org/officeDocument/2006/relationships/hyperlink" Target="https://resultat.bagskytte.se/Archer/Details/130518" TargetMode="External"/><Relationship Id="rId60" Type="http://schemas.openxmlformats.org/officeDocument/2006/relationships/hyperlink" Target="https://resultat.bagskytte.se/Archer/Details/3853099" TargetMode="External"/><Relationship Id="rId81" Type="http://schemas.openxmlformats.org/officeDocument/2006/relationships/hyperlink" Target="https://resultat.bagskytte.se/Archer/Details/1601663" TargetMode="External"/><Relationship Id="rId135" Type="http://schemas.openxmlformats.org/officeDocument/2006/relationships/hyperlink" Target="https://resultat.bagskytte.se/Archer/Details/545310" TargetMode="External"/><Relationship Id="rId156" Type="http://schemas.openxmlformats.org/officeDocument/2006/relationships/hyperlink" Target="https://resultat.bagskytte.se/Archer/Details/1602054" TargetMode="External"/><Relationship Id="rId177" Type="http://schemas.openxmlformats.org/officeDocument/2006/relationships/hyperlink" Target="https://resultat.bagskytte.se/Archer/Details/327246" TargetMode="External"/><Relationship Id="rId198" Type="http://schemas.openxmlformats.org/officeDocument/2006/relationships/hyperlink" Target="https://resultat.bagskytte.se/Archer/Details/128389" TargetMode="External"/><Relationship Id="rId202" Type="http://schemas.openxmlformats.org/officeDocument/2006/relationships/hyperlink" Target="https://resultat.bagskytte.se/Archer/Details/404602" TargetMode="External"/><Relationship Id="rId223" Type="http://schemas.openxmlformats.org/officeDocument/2006/relationships/hyperlink" Target="https://resultat.bagskytte.se/Archer/Details/1352145" TargetMode="External"/><Relationship Id="rId244" Type="http://schemas.openxmlformats.org/officeDocument/2006/relationships/hyperlink" Target="https://resultat.bagskytte.se/Archer/Details/2496" TargetMode="External"/><Relationship Id="rId18" Type="http://schemas.openxmlformats.org/officeDocument/2006/relationships/hyperlink" Target="https://resultat.bagskytte.se/Archer/Details/3761819" TargetMode="External"/><Relationship Id="rId39" Type="http://schemas.openxmlformats.org/officeDocument/2006/relationships/hyperlink" Target="https://resultat.bagskytte.se/Archer/Details/1020593" TargetMode="External"/><Relationship Id="rId50" Type="http://schemas.openxmlformats.org/officeDocument/2006/relationships/hyperlink" Target="https://resultat.bagskytte.se/Archer/Details/809551" TargetMode="External"/><Relationship Id="rId104" Type="http://schemas.openxmlformats.org/officeDocument/2006/relationships/hyperlink" Target="https://resultat.bagskytte.se/Archer/Details/440919" TargetMode="External"/><Relationship Id="rId125" Type="http://schemas.openxmlformats.org/officeDocument/2006/relationships/hyperlink" Target="https://resultat.bagskytte.se/Archer/Details/118140" TargetMode="External"/><Relationship Id="rId146" Type="http://schemas.openxmlformats.org/officeDocument/2006/relationships/hyperlink" Target="https://resultat.bagskytte.se/Archer/Details/1609194" TargetMode="External"/><Relationship Id="rId167" Type="http://schemas.openxmlformats.org/officeDocument/2006/relationships/hyperlink" Target="https://resultat.bagskytte.se/Archer/Details/9299" TargetMode="External"/><Relationship Id="rId188" Type="http://schemas.openxmlformats.org/officeDocument/2006/relationships/hyperlink" Target="https://resultat.bagskytte.se/Archer/Details/1097496" TargetMode="External"/><Relationship Id="rId71" Type="http://schemas.openxmlformats.org/officeDocument/2006/relationships/hyperlink" Target="https://resultat.bagskytte.se/Archer/Details/1101363" TargetMode="External"/><Relationship Id="rId92" Type="http://schemas.openxmlformats.org/officeDocument/2006/relationships/hyperlink" Target="https://resultat.bagskytte.se/Archer/Details/589701" TargetMode="External"/><Relationship Id="rId213" Type="http://schemas.openxmlformats.org/officeDocument/2006/relationships/hyperlink" Target="https://resultat.bagskytte.se/Archer/Details/130107" TargetMode="External"/><Relationship Id="rId234" Type="http://schemas.openxmlformats.org/officeDocument/2006/relationships/hyperlink" Target="https://resultat.bagskytte.se/Archer/Details/900956" TargetMode="External"/><Relationship Id="rId2" Type="http://schemas.openxmlformats.org/officeDocument/2006/relationships/hyperlink" Target="https://resultat.bagskytte.se/Archer/Details/127379" TargetMode="External"/><Relationship Id="rId29" Type="http://schemas.openxmlformats.org/officeDocument/2006/relationships/hyperlink" Target="https://resultat.bagskytte.se/Archer/Details/2967342" TargetMode="External"/><Relationship Id="rId255" Type="http://schemas.openxmlformats.org/officeDocument/2006/relationships/hyperlink" Target="https://resultat.bagskytte.se/Archer/Details/1600349" TargetMode="External"/><Relationship Id="rId40" Type="http://schemas.openxmlformats.org/officeDocument/2006/relationships/hyperlink" Target="https://resultat.bagskytte.se/Archer/Details/4010839" TargetMode="External"/><Relationship Id="rId115" Type="http://schemas.openxmlformats.org/officeDocument/2006/relationships/hyperlink" Target="https://resultat.bagskytte.se/Archer/Details/3908862" TargetMode="External"/><Relationship Id="rId136" Type="http://schemas.openxmlformats.org/officeDocument/2006/relationships/hyperlink" Target="https://resultat.bagskytte.se/Archer/Details/1574927" TargetMode="External"/><Relationship Id="rId157" Type="http://schemas.openxmlformats.org/officeDocument/2006/relationships/hyperlink" Target="https://resultat.bagskytte.se/Archer/Details/2913972" TargetMode="External"/><Relationship Id="rId178" Type="http://schemas.openxmlformats.org/officeDocument/2006/relationships/hyperlink" Target="https://resultat.bagskytte.se/Archer/Details/474457" TargetMode="External"/><Relationship Id="rId61" Type="http://schemas.openxmlformats.org/officeDocument/2006/relationships/hyperlink" Target="https://resultat.bagskytte.se/Archer/Details/40357" TargetMode="External"/><Relationship Id="rId82" Type="http://schemas.openxmlformats.org/officeDocument/2006/relationships/hyperlink" Target="https://resultat.bagskytte.se/Archer/Details/3270598" TargetMode="External"/><Relationship Id="rId199" Type="http://schemas.openxmlformats.org/officeDocument/2006/relationships/hyperlink" Target="https://resultat.bagskytte.se/Archer/Details/1548445" TargetMode="External"/><Relationship Id="rId203" Type="http://schemas.openxmlformats.org/officeDocument/2006/relationships/hyperlink" Target="https://resultat.bagskytte.se/Archer/Details/375347" TargetMode="External"/><Relationship Id="rId19" Type="http://schemas.openxmlformats.org/officeDocument/2006/relationships/hyperlink" Target="https://resultat.bagskytte.se/Archer/Details/3088252" TargetMode="External"/><Relationship Id="rId224" Type="http://schemas.openxmlformats.org/officeDocument/2006/relationships/hyperlink" Target="https://resultat.bagskytte.se/Archer/Details/1599879" TargetMode="External"/><Relationship Id="rId245" Type="http://schemas.openxmlformats.org/officeDocument/2006/relationships/hyperlink" Target="https://resultat.bagskytte.se/Archer/Details/1789430" TargetMode="External"/><Relationship Id="rId30" Type="http://schemas.openxmlformats.org/officeDocument/2006/relationships/hyperlink" Target="https://resultat.bagskytte.se/Archer/Details/1604137" TargetMode="External"/><Relationship Id="rId105" Type="http://schemas.openxmlformats.org/officeDocument/2006/relationships/hyperlink" Target="https://resultat.bagskytte.se/Archer/Details/130485" TargetMode="External"/><Relationship Id="rId126" Type="http://schemas.openxmlformats.org/officeDocument/2006/relationships/hyperlink" Target="https://resultat.bagskytte.se/Archer/Details/129294" TargetMode="External"/><Relationship Id="rId147" Type="http://schemas.openxmlformats.org/officeDocument/2006/relationships/hyperlink" Target="https://resultat.bagskytte.se/Archer/Details/698952" TargetMode="External"/><Relationship Id="rId168" Type="http://schemas.openxmlformats.org/officeDocument/2006/relationships/hyperlink" Target="https://resultat.bagskytte.se/Archer/Details/554539" TargetMode="External"/><Relationship Id="rId51" Type="http://schemas.openxmlformats.org/officeDocument/2006/relationships/hyperlink" Target="https://resultat.bagskytte.se/Archer/Details/975778" TargetMode="External"/><Relationship Id="rId72" Type="http://schemas.openxmlformats.org/officeDocument/2006/relationships/hyperlink" Target="https://resultat.bagskytte.se/Archer/Details/573813" TargetMode="External"/><Relationship Id="rId93" Type="http://schemas.openxmlformats.org/officeDocument/2006/relationships/hyperlink" Target="https://resultat.bagskytte.se/Archer/Details/1660733" TargetMode="External"/><Relationship Id="rId189" Type="http://schemas.openxmlformats.org/officeDocument/2006/relationships/hyperlink" Target="https://resultat.bagskytte.se/Archer/Details/2366115" TargetMode="External"/><Relationship Id="rId3" Type="http://schemas.openxmlformats.org/officeDocument/2006/relationships/hyperlink" Target="https://resultat.bagskytte.se/Archer/Details/596539" TargetMode="External"/><Relationship Id="rId214" Type="http://schemas.openxmlformats.org/officeDocument/2006/relationships/hyperlink" Target="https://resultat.bagskytte.se/Archer/Details/130047" TargetMode="External"/><Relationship Id="rId235" Type="http://schemas.openxmlformats.org/officeDocument/2006/relationships/hyperlink" Target="https://resultat.bagskytte.se/Archer/Details/62000" TargetMode="External"/><Relationship Id="rId256" Type="http://schemas.openxmlformats.org/officeDocument/2006/relationships/hyperlink" Target="https://resultat.bagskytte.se/Archer/Details/128358" TargetMode="External"/><Relationship Id="rId116" Type="http://schemas.openxmlformats.org/officeDocument/2006/relationships/hyperlink" Target="https://resultat.bagskytte.se/Archer/Details/398562" TargetMode="External"/><Relationship Id="rId137" Type="http://schemas.openxmlformats.org/officeDocument/2006/relationships/hyperlink" Target="https://resultat.bagskytte.se/Archer/Details/1254367" TargetMode="External"/><Relationship Id="rId158" Type="http://schemas.openxmlformats.org/officeDocument/2006/relationships/hyperlink" Target="https://resultat.bagskytte.se/Archer/Details/1738903" TargetMode="External"/><Relationship Id="rId20" Type="http://schemas.openxmlformats.org/officeDocument/2006/relationships/hyperlink" Target="https://resultat.bagskytte.se/Archer/Details/976584" TargetMode="External"/><Relationship Id="rId41" Type="http://schemas.openxmlformats.org/officeDocument/2006/relationships/hyperlink" Target="https://resultat.bagskytte.se/Archer/Details/1600069" TargetMode="External"/><Relationship Id="rId62" Type="http://schemas.openxmlformats.org/officeDocument/2006/relationships/hyperlink" Target="https://resultat.bagskytte.se/Archer/Details/1097466" TargetMode="External"/><Relationship Id="rId83" Type="http://schemas.openxmlformats.org/officeDocument/2006/relationships/hyperlink" Target="https://resultat.bagskytte.se/Archer/Details/1556578" TargetMode="External"/><Relationship Id="rId179" Type="http://schemas.openxmlformats.org/officeDocument/2006/relationships/hyperlink" Target="https://resultat.bagskytte.se/Archer/Details/398524" TargetMode="External"/><Relationship Id="rId190" Type="http://schemas.openxmlformats.org/officeDocument/2006/relationships/hyperlink" Target="https://resultat.bagskytte.se/Archer/Details/76517" TargetMode="External"/><Relationship Id="rId204" Type="http://schemas.openxmlformats.org/officeDocument/2006/relationships/hyperlink" Target="https://resultat.bagskytte.se/Archer/Details/128330" TargetMode="External"/><Relationship Id="rId225" Type="http://schemas.openxmlformats.org/officeDocument/2006/relationships/hyperlink" Target="https://resultat.bagskytte.se/Archer/Details/2587950" TargetMode="External"/><Relationship Id="rId246" Type="http://schemas.openxmlformats.org/officeDocument/2006/relationships/hyperlink" Target="https://resultat.bagskytte.se/Archer/Details/129441" TargetMode="External"/><Relationship Id="rId106" Type="http://schemas.openxmlformats.org/officeDocument/2006/relationships/hyperlink" Target="https://resultat.bagskytte.se/Archer/Details/16392" TargetMode="External"/><Relationship Id="rId127" Type="http://schemas.openxmlformats.org/officeDocument/2006/relationships/hyperlink" Target="https://resultat.bagskytte.se/Archer/Details/129841" TargetMode="External"/><Relationship Id="rId10" Type="http://schemas.openxmlformats.org/officeDocument/2006/relationships/hyperlink" Target="https://resultat.bagskytte.se/Archer/Details/2945604" TargetMode="External"/><Relationship Id="rId31" Type="http://schemas.openxmlformats.org/officeDocument/2006/relationships/hyperlink" Target="https://resultat.bagskytte.se/Archer/Details/126979" TargetMode="External"/><Relationship Id="rId52" Type="http://schemas.openxmlformats.org/officeDocument/2006/relationships/hyperlink" Target="https://resultat.bagskytte.se/Archer/Details/1375850" TargetMode="External"/><Relationship Id="rId73" Type="http://schemas.openxmlformats.org/officeDocument/2006/relationships/hyperlink" Target="https://resultat.bagskytte.se/Archer/Details/128270" TargetMode="External"/><Relationship Id="rId94" Type="http://schemas.openxmlformats.org/officeDocument/2006/relationships/hyperlink" Target="https://resultat.bagskytte.se/Archer/Details/2315176" TargetMode="External"/><Relationship Id="rId148" Type="http://schemas.openxmlformats.org/officeDocument/2006/relationships/hyperlink" Target="https://resultat.bagskytte.se/Archer/Details/1974514" TargetMode="External"/><Relationship Id="rId169" Type="http://schemas.openxmlformats.org/officeDocument/2006/relationships/hyperlink" Target="https://resultat.bagskytte.se/Archer/Details/1601524" TargetMode="External"/><Relationship Id="rId4" Type="http://schemas.openxmlformats.org/officeDocument/2006/relationships/hyperlink" Target="https://resultat.bagskytte.se/Archer/Details/2779814" TargetMode="External"/><Relationship Id="rId180" Type="http://schemas.openxmlformats.org/officeDocument/2006/relationships/hyperlink" Target="https://resultat.bagskytte.se/Archer/Details/1449317" TargetMode="External"/><Relationship Id="rId215" Type="http://schemas.openxmlformats.org/officeDocument/2006/relationships/hyperlink" Target="https://resultat.bagskytte.se/Archer/Details/3008557" TargetMode="External"/><Relationship Id="rId236" Type="http://schemas.openxmlformats.org/officeDocument/2006/relationships/hyperlink" Target="https://resultat.bagskytte.se/Archer/Details/4155643" TargetMode="External"/><Relationship Id="rId257" Type="http://schemas.openxmlformats.org/officeDocument/2006/relationships/hyperlink" Target="https://resultat.bagskytte.se/Archer/Details/130460" TargetMode="External"/><Relationship Id="rId42" Type="http://schemas.openxmlformats.org/officeDocument/2006/relationships/hyperlink" Target="https://resultat.bagskytte.se/Archer/Details/975792" TargetMode="External"/><Relationship Id="rId84" Type="http://schemas.openxmlformats.org/officeDocument/2006/relationships/hyperlink" Target="https://resultat.bagskytte.se/Archer/Details/398495" TargetMode="External"/><Relationship Id="rId138" Type="http://schemas.openxmlformats.org/officeDocument/2006/relationships/hyperlink" Target="https://resultat.bagskytte.se/Archer/Details/550239" TargetMode="External"/></Relationships>
</file>

<file path=xl/worksheets/_rels/sheet21.xml.rels><?xml version="1.0" encoding="UTF-8" standalone="yes"?>
<Relationships xmlns="http://schemas.openxmlformats.org/package/2006/relationships"><Relationship Id="rId117" Type="http://schemas.openxmlformats.org/officeDocument/2006/relationships/hyperlink" Target="https://resultat.bagskytte.se/Archer/Details/375347" TargetMode="External"/><Relationship Id="rId21" Type="http://schemas.openxmlformats.org/officeDocument/2006/relationships/hyperlink" Target="https://resultat.bagskytte.se/Archer/Details/229602" TargetMode="External"/><Relationship Id="rId42" Type="http://schemas.openxmlformats.org/officeDocument/2006/relationships/hyperlink" Target="https://resultat.bagskytte.se/Archer/Details/745259" TargetMode="External"/><Relationship Id="rId63" Type="http://schemas.openxmlformats.org/officeDocument/2006/relationships/hyperlink" Target="https://resultat.bagskytte.se/Archer/Details/2072266" TargetMode="External"/><Relationship Id="rId84" Type="http://schemas.openxmlformats.org/officeDocument/2006/relationships/hyperlink" Target="https://resultat.bagskytte.se/Archer/Details/1762378" TargetMode="External"/><Relationship Id="rId16" Type="http://schemas.openxmlformats.org/officeDocument/2006/relationships/hyperlink" Target="https://resultat.bagskytte.se/Archer/Details/596987" TargetMode="External"/><Relationship Id="rId107" Type="http://schemas.openxmlformats.org/officeDocument/2006/relationships/hyperlink" Target="https://resultat.bagskytte.se/Archer/Details/1790395" TargetMode="External"/><Relationship Id="rId11" Type="http://schemas.openxmlformats.org/officeDocument/2006/relationships/hyperlink" Target="https://resultat.bagskytte.se/Archer/Details/752807" TargetMode="External"/><Relationship Id="rId32" Type="http://schemas.openxmlformats.org/officeDocument/2006/relationships/hyperlink" Target="https://resultat.bagskytte.se/Archer/Details/1404833" TargetMode="External"/><Relationship Id="rId37" Type="http://schemas.openxmlformats.org/officeDocument/2006/relationships/hyperlink" Target="https://resultat.bagskytte.se/Archer/Details/1908222" TargetMode="External"/><Relationship Id="rId53" Type="http://schemas.openxmlformats.org/officeDocument/2006/relationships/hyperlink" Target="https://resultat.bagskytte.se/Archer/Details/374074" TargetMode="External"/><Relationship Id="rId58" Type="http://schemas.openxmlformats.org/officeDocument/2006/relationships/hyperlink" Target="https://resultat.bagskytte.se/Archer/Details/4010812" TargetMode="External"/><Relationship Id="rId74" Type="http://schemas.openxmlformats.org/officeDocument/2006/relationships/hyperlink" Target="https://resultat.bagskytte.se/Archer/Details/3491694" TargetMode="External"/><Relationship Id="rId79" Type="http://schemas.openxmlformats.org/officeDocument/2006/relationships/hyperlink" Target="https://resultat.bagskytte.se/Archer/Details/696785" TargetMode="External"/><Relationship Id="rId102" Type="http://schemas.openxmlformats.org/officeDocument/2006/relationships/hyperlink" Target="https://resultat.bagskytte.se/Archer/Details/2414796" TargetMode="External"/><Relationship Id="rId123" Type="http://schemas.openxmlformats.org/officeDocument/2006/relationships/hyperlink" Target="https://resultat.bagskytte.se/Archer/Details/1575766" TargetMode="External"/><Relationship Id="rId128" Type="http://schemas.openxmlformats.org/officeDocument/2006/relationships/hyperlink" Target="https://resultat.bagskytte.se/Archer/Details/828724" TargetMode="External"/><Relationship Id="rId5" Type="http://schemas.openxmlformats.org/officeDocument/2006/relationships/hyperlink" Target="https://resultat.bagskytte.se/Archer/Details/2963028" TargetMode="External"/><Relationship Id="rId90" Type="http://schemas.openxmlformats.org/officeDocument/2006/relationships/hyperlink" Target="https://resultat.bagskytte.se/Archer/Details/1430983" TargetMode="External"/><Relationship Id="rId95" Type="http://schemas.openxmlformats.org/officeDocument/2006/relationships/hyperlink" Target="https://resultat.bagskytte.se/Archer/Details/1867370" TargetMode="External"/><Relationship Id="rId22" Type="http://schemas.openxmlformats.org/officeDocument/2006/relationships/hyperlink" Target="https://resultat.bagskytte.se/Archer/Details/1067829" TargetMode="External"/><Relationship Id="rId27" Type="http://schemas.openxmlformats.org/officeDocument/2006/relationships/hyperlink" Target="https://resultat.bagskytte.se/Archer/Details/1609531" TargetMode="External"/><Relationship Id="rId43" Type="http://schemas.openxmlformats.org/officeDocument/2006/relationships/hyperlink" Target="https://resultat.bagskytte.se/Archer/Details/1817330" TargetMode="External"/><Relationship Id="rId48" Type="http://schemas.openxmlformats.org/officeDocument/2006/relationships/hyperlink" Target="https://resultat.bagskytte.se/Archer/Details/739443" TargetMode="External"/><Relationship Id="rId64" Type="http://schemas.openxmlformats.org/officeDocument/2006/relationships/hyperlink" Target="https://resultat.bagskytte.se/Archer/Details/1388692" TargetMode="External"/><Relationship Id="rId69" Type="http://schemas.openxmlformats.org/officeDocument/2006/relationships/hyperlink" Target="https://resultat.bagskytte.se/Archer/Details/1574928" TargetMode="External"/><Relationship Id="rId113" Type="http://schemas.openxmlformats.org/officeDocument/2006/relationships/hyperlink" Target="https://resultat.bagskytte.se/Archer/Details/2203728" TargetMode="External"/><Relationship Id="rId118" Type="http://schemas.openxmlformats.org/officeDocument/2006/relationships/hyperlink" Target="https://resultat.bagskytte.se/Archer/Details/612963" TargetMode="External"/><Relationship Id="rId134" Type="http://schemas.openxmlformats.org/officeDocument/2006/relationships/hyperlink" Target="https://resultat.bagskytte.se/Archer/Details/3178479" TargetMode="External"/><Relationship Id="rId80" Type="http://schemas.openxmlformats.org/officeDocument/2006/relationships/hyperlink" Target="https://resultat.bagskytte.se/Archer/Details/1372386" TargetMode="External"/><Relationship Id="rId85" Type="http://schemas.openxmlformats.org/officeDocument/2006/relationships/hyperlink" Target="https://resultat.bagskytte.se/Archer/Details/1383765" TargetMode="External"/><Relationship Id="rId12" Type="http://schemas.openxmlformats.org/officeDocument/2006/relationships/hyperlink" Target="https://resultat.bagskytte.se/Archer/Details/1652326" TargetMode="External"/><Relationship Id="rId17" Type="http://schemas.openxmlformats.org/officeDocument/2006/relationships/hyperlink" Target="https://resultat.bagskytte.se/Archer/Details/1386487" TargetMode="External"/><Relationship Id="rId33" Type="http://schemas.openxmlformats.org/officeDocument/2006/relationships/hyperlink" Target="https://resultat.bagskytte.se/Archer/Details/1791642" TargetMode="External"/><Relationship Id="rId38" Type="http://schemas.openxmlformats.org/officeDocument/2006/relationships/hyperlink" Target="https://resultat.bagskytte.se/Archer/Details/699136" TargetMode="External"/><Relationship Id="rId59" Type="http://schemas.openxmlformats.org/officeDocument/2006/relationships/hyperlink" Target="https://resultat.bagskytte.se/Archer/Details/554585" TargetMode="External"/><Relationship Id="rId103" Type="http://schemas.openxmlformats.org/officeDocument/2006/relationships/hyperlink" Target="https://resultat.bagskytte.se/Archer/Details/1943959" TargetMode="External"/><Relationship Id="rId108" Type="http://schemas.openxmlformats.org/officeDocument/2006/relationships/hyperlink" Target="https://resultat.bagskytte.se/Archer/Details/2037447" TargetMode="External"/><Relationship Id="rId124" Type="http://schemas.openxmlformats.org/officeDocument/2006/relationships/hyperlink" Target="https://resultat.bagskytte.se/Archer/Details/2025256" TargetMode="External"/><Relationship Id="rId129" Type="http://schemas.openxmlformats.org/officeDocument/2006/relationships/hyperlink" Target="https://resultat.bagskytte.se/Archer/Details/1595907" TargetMode="External"/><Relationship Id="rId54" Type="http://schemas.openxmlformats.org/officeDocument/2006/relationships/hyperlink" Target="https://resultat.bagskytte.se/Archer/Details/1101363" TargetMode="External"/><Relationship Id="rId70" Type="http://schemas.openxmlformats.org/officeDocument/2006/relationships/hyperlink" Target="https://resultat.bagskytte.se/Archer/Details/2240524" TargetMode="External"/><Relationship Id="rId75" Type="http://schemas.openxmlformats.org/officeDocument/2006/relationships/hyperlink" Target="https://resultat.bagskytte.se/Archer/Details/1384744" TargetMode="External"/><Relationship Id="rId91" Type="http://schemas.openxmlformats.org/officeDocument/2006/relationships/hyperlink" Target="https://resultat.bagskytte.se/Archer/Details/549812" TargetMode="External"/><Relationship Id="rId96" Type="http://schemas.openxmlformats.org/officeDocument/2006/relationships/hyperlink" Target="https://resultat.bagskytte.se/Archer/Details/491366" TargetMode="External"/><Relationship Id="rId1" Type="http://schemas.openxmlformats.org/officeDocument/2006/relationships/hyperlink" Target="https://resultat.bagskytte.se/Event/Result?eventId=146&amp;sort=AverageArrows&amp;sortdir=ASC" TargetMode="External"/><Relationship Id="rId6" Type="http://schemas.openxmlformats.org/officeDocument/2006/relationships/hyperlink" Target="https://resultat.bagskytte.se/Archer/Details/3661220" TargetMode="External"/><Relationship Id="rId23" Type="http://schemas.openxmlformats.org/officeDocument/2006/relationships/hyperlink" Target="https://resultat.bagskytte.se/Archer/Details/1620409" TargetMode="External"/><Relationship Id="rId28" Type="http://schemas.openxmlformats.org/officeDocument/2006/relationships/hyperlink" Target="https://resultat.bagskytte.se/Archer/Details/1786881" TargetMode="External"/><Relationship Id="rId49" Type="http://schemas.openxmlformats.org/officeDocument/2006/relationships/hyperlink" Target="https://resultat.bagskytte.se/Archer/Details/754885" TargetMode="External"/><Relationship Id="rId114" Type="http://schemas.openxmlformats.org/officeDocument/2006/relationships/hyperlink" Target="https://resultat.bagskytte.se/Archer/Details/1426766" TargetMode="External"/><Relationship Id="rId119" Type="http://schemas.openxmlformats.org/officeDocument/2006/relationships/hyperlink" Target="https://resultat.bagskytte.se/Archer/Details/1548317" TargetMode="External"/><Relationship Id="rId44" Type="http://schemas.openxmlformats.org/officeDocument/2006/relationships/hyperlink" Target="https://resultat.bagskytte.se/Archer/Details/1525043" TargetMode="External"/><Relationship Id="rId60" Type="http://schemas.openxmlformats.org/officeDocument/2006/relationships/hyperlink" Target="https://resultat.bagskytte.se/Archer/Details/1556426" TargetMode="External"/><Relationship Id="rId65" Type="http://schemas.openxmlformats.org/officeDocument/2006/relationships/hyperlink" Target="https://resultat.bagskytte.se/Archer/Details/616869" TargetMode="External"/><Relationship Id="rId81" Type="http://schemas.openxmlformats.org/officeDocument/2006/relationships/hyperlink" Target="https://resultat.bagskytte.se/Archer/Details/1606357" TargetMode="External"/><Relationship Id="rId86" Type="http://schemas.openxmlformats.org/officeDocument/2006/relationships/hyperlink" Target="https://resultat.bagskytte.se/Archer/Details/3288834" TargetMode="External"/><Relationship Id="rId130" Type="http://schemas.openxmlformats.org/officeDocument/2006/relationships/hyperlink" Target="https://resultat.bagskytte.se/Archer/Details/2258365" TargetMode="External"/><Relationship Id="rId135" Type="http://schemas.openxmlformats.org/officeDocument/2006/relationships/hyperlink" Target="https://resultat.bagskytte.se/Archer/Details/3003209" TargetMode="External"/><Relationship Id="rId13" Type="http://schemas.openxmlformats.org/officeDocument/2006/relationships/hyperlink" Target="https://resultat.bagskytte.se/Archer/Details/3886092" TargetMode="External"/><Relationship Id="rId18" Type="http://schemas.openxmlformats.org/officeDocument/2006/relationships/hyperlink" Target="https://resultat.bagskytte.se/Archer/Details/2055691" TargetMode="External"/><Relationship Id="rId39" Type="http://schemas.openxmlformats.org/officeDocument/2006/relationships/hyperlink" Target="https://resultat.bagskytte.se/Archer/Details/1490311" TargetMode="External"/><Relationship Id="rId109" Type="http://schemas.openxmlformats.org/officeDocument/2006/relationships/hyperlink" Target="https://resultat.bagskytte.se/Archer/Details/1449317" TargetMode="External"/><Relationship Id="rId34" Type="http://schemas.openxmlformats.org/officeDocument/2006/relationships/hyperlink" Target="https://resultat.bagskytte.se/Archer/Details/2485613" TargetMode="External"/><Relationship Id="rId50" Type="http://schemas.openxmlformats.org/officeDocument/2006/relationships/hyperlink" Target="https://resultat.bagskytte.se/Archer/Details/975775" TargetMode="External"/><Relationship Id="rId55" Type="http://schemas.openxmlformats.org/officeDocument/2006/relationships/hyperlink" Target="https://resultat.bagskytte.se/Archer/Details/1606252" TargetMode="External"/><Relationship Id="rId76" Type="http://schemas.openxmlformats.org/officeDocument/2006/relationships/hyperlink" Target="https://resultat.bagskytte.se/Archer/Details/1793546" TargetMode="External"/><Relationship Id="rId97" Type="http://schemas.openxmlformats.org/officeDocument/2006/relationships/hyperlink" Target="https://resultat.bagskytte.se/Archer/Details/1097495" TargetMode="External"/><Relationship Id="rId104" Type="http://schemas.openxmlformats.org/officeDocument/2006/relationships/hyperlink" Target="https://resultat.bagskytte.se/Archer/Details/2905418" TargetMode="External"/><Relationship Id="rId120" Type="http://schemas.openxmlformats.org/officeDocument/2006/relationships/hyperlink" Target="https://resultat.bagskytte.se/Archer/Details/1097483" TargetMode="External"/><Relationship Id="rId125" Type="http://schemas.openxmlformats.org/officeDocument/2006/relationships/hyperlink" Target="https://resultat.bagskytte.se/Archer/Details/734604" TargetMode="External"/><Relationship Id="rId7" Type="http://schemas.openxmlformats.org/officeDocument/2006/relationships/hyperlink" Target="https://resultat.bagskytte.se/Archer/Details/825610" TargetMode="External"/><Relationship Id="rId71" Type="http://schemas.openxmlformats.org/officeDocument/2006/relationships/hyperlink" Target="https://resultat.bagskytte.se/Archer/Details/1718680" TargetMode="External"/><Relationship Id="rId92" Type="http://schemas.openxmlformats.org/officeDocument/2006/relationships/hyperlink" Target="https://resultat.bagskytte.se/Archer/Details/1743464" TargetMode="External"/><Relationship Id="rId2" Type="http://schemas.openxmlformats.org/officeDocument/2006/relationships/hyperlink" Target="https://resultat.bagskytte.se/Archer/Details/3987375" TargetMode="External"/><Relationship Id="rId29" Type="http://schemas.openxmlformats.org/officeDocument/2006/relationships/hyperlink" Target="https://resultat.bagskytte.se/Archer/Details/4060946" TargetMode="External"/><Relationship Id="rId24" Type="http://schemas.openxmlformats.org/officeDocument/2006/relationships/hyperlink" Target="https://resultat.bagskytte.se/Archer/Details/2922487" TargetMode="External"/><Relationship Id="rId40" Type="http://schemas.openxmlformats.org/officeDocument/2006/relationships/hyperlink" Target="https://resultat.bagskytte.se/Archer/Details/2566659" TargetMode="External"/><Relationship Id="rId45" Type="http://schemas.openxmlformats.org/officeDocument/2006/relationships/hyperlink" Target="https://resultat.bagskytte.se/Archer/Details/739021" TargetMode="External"/><Relationship Id="rId66" Type="http://schemas.openxmlformats.org/officeDocument/2006/relationships/hyperlink" Target="https://resultat.bagskytte.se/Archer/Details/2894686" TargetMode="External"/><Relationship Id="rId87" Type="http://schemas.openxmlformats.org/officeDocument/2006/relationships/hyperlink" Target="https://resultat.bagskytte.se/Archer/Details/2074100" TargetMode="External"/><Relationship Id="rId110" Type="http://schemas.openxmlformats.org/officeDocument/2006/relationships/hyperlink" Target="https://resultat.bagskytte.se/Archer/Details/2290340" TargetMode="External"/><Relationship Id="rId115" Type="http://schemas.openxmlformats.org/officeDocument/2006/relationships/hyperlink" Target="https://resultat.bagskytte.se/Archer/Details/857368" TargetMode="External"/><Relationship Id="rId131" Type="http://schemas.openxmlformats.org/officeDocument/2006/relationships/hyperlink" Target="https://resultat.bagskytte.se/Archer/Details/2011848" TargetMode="External"/><Relationship Id="rId136" Type="http://schemas.openxmlformats.org/officeDocument/2006/relationships/hyperlink" Target="https://resultat.bagskytte.se/Archer/Details/3833106" TargetMode="External"/><Relationship Id="rId61" Type="http://schemas.openxmlformats.org/officeDocument/2006/relationships/hyperlink" Target="https://resultat.bagskytte.se/Archer/Details/3652253" TargetMode="External"/><Relationship Id="rId82" Type="http://schemas.openxmlformats.org/officeDocument/2006/relationships/hyperlink" Target="https://resultat.bagskytte.se/Archer/Details/1356300" TargetMode="External"/><Relationship Id="rId19" Type="http://schemas.openxmlformats.org/officeDocument/2006/relationships/hyperlink" Target="https://resultat.bagskytte.se/Archer/Details/1822024" TargetMode="External"/><Relationship Id="rId14" Type="http://schemas.openxmlformats.org/officeDocument/2006/relationships/hyperlink" Target="https://resultat.bagskytte.se/Archer/Details/1616166" TargetMode="External"/><Relationship Id="rId30" Type="http://schemas.openxmlformats.org/officeDocument/2006/relationships/hyperlink" Target="https://resultat.bagskytte.se/Archer/Details/1393337" TargetMode="External"/><Relationship Id="rId35" Type="http://schemas.openxmlformats.org/officeDocument/2006/relationships/hyperlink" Target="https://resultat.bagskytte.se/Archer/Details/403931" TargetMode="External"/><Relationship Id="rId56" Type="http://schemas.openxmlformats.org/officeDocument/2006/relationships/hyperlink" Target="https://resultat.bagskytte.se/Archer/Details/338944" TargetMode="External"/><Relationship Id="rId77" Type="http://schemas.openxmlformats.org/officeDocument/2006/relationships/hyperlink" Target="https://resultat.bagskytte.se/Archer/Details/801441" TargetMode="External"/><Relationship Id="rId100" Type="http://schemas.openxmlformats.org/officeDocument/2006/relationships/hyperlink" Target="https://resultat.bagskytte.se/Archer/Details/1979063" TargetMode="External"/><Relationship Id="rId105" Type="http://schemas.openxmlformats.org/officeDocument/2006/relationships/hyperlink" Target="https://resultat.bagskytte.se/Archer/Details/2375536" TargetMode="External"/><Relationship Id="rId126" Type="http://schemas.openxmlformats.org/officeDocument/2006/relationships/hyperlink" Target="https://resultat.bagskytte.se/Archer/Details/1352145" TargetMode="External"/><Relationship Id="rId8" Type="http://schemas.openxmlformats.org/officeDocument/2006/relationships/hyperlink" Target="https://resultat.bagskytte.se/Archer/Details/2800624" TargetMode="External"/><Relationship Id="rId51" Type="http://schemas.openxmlformats.org/officeDocument/2006/relationships/hyperlink" Target="https://resultat.bagskytte.se/Archer/Details/1602657" TargetMode="External"/><Relationship Id="rId72" Type="http://schemas.openxmlformats.org/officeDocument/2006/relationships/hyperlink" Target="https://resultat.bagskytte.se/Archer/Details/1384745" TargetMode="External"/><Relationship Id="rId93" Type="http://schemas.openxmlformats.org/officeDocument/2006/relationships/hyperlink" Target="https://resultat.bagskytte.se/Archer/Details/735213" TargetMode="External"/><Relationship Id="rId98" Type="http://schemas.openxmlformats.org/officeDocument/2006/relationships/hyperlink" Target="https://resultat.bagskytte.se/Archer/Details/2334923" TargetMode="External"/><Relationship Id="rId121" Type="http://schemas.openxmlformats.org/officeDocument/2006/relationships/hyperlink" Target="https://resultat.bagskytte.se/Archer/Details/1373908" TargetMode="External"/><Relationship Id="rId3" Type="http://schemas.openxmlformats.org/officeDocument/2006/relationships/hyperlink" Target="https://resultat.bagskytte.se/Archer/Details/1872930" TargetMode="External"/><Relationship Id="rId25" Type="http://schemas.openxmlformats.org/officeDocument/2006/relationships/hyperlink" Target="https://resultat.bagskytte.se/Archer/Details/785974" TargetMode="External"/><Relationship Id="rId46" Type="http://schemas.openxmlformats.org/officeDocument/2006/relationships/hyperlink" Target="https://resultat.bagskytte.se/Archer/Details/1020593" TargetMode="External"/><Relationship Id="rId67" Type="http://schemas.openxmlformats.org/officeDocument/2006/relationships/hyperlink" Target="https://resultat.bagskytte.se/Archer/Details/2976099" TargetMode="External"/><Relationship Id="rId116" Type="http://schemas.openxmlformats.org/officeDocument/2006/relationships/hyperlink" Target="https://resultat.bagskytte.se/Archer/Details/688489" TargetMode="External"/><Relationship Id="rId137" Type="http://schemas.openxmlformats.org/officeDocument/2006/relationships/hyperlink" Target="https://resultat.bagskytte.se/Archer/Details/2057581" TargetMode="External"/><Relationship Id="rId20" Type="http://schemas.openxmlformats.org/officeDocument/2006/relationships/hyperlink" Target="https://resultat.bagskytte.se/Archer/Details/1819812" TargetMode="External"/><Relationship Id="rId41" Type="http://schemas.openxmlformats.org/officeDocument/2006/relationships/hyperlink" Target="https://resultat.bagskytte.se/Archer/Details/1428640" TargetMode="External"/><Relationship Id="rId62" Type="http://schemas.openxmlformats.org/officeDocument/2006/relationships/hyperlink" Target="https://resultat.bagskytte.se/Archer/Details/2841336" TargetMode="External"/><Relationship Id="rId83" Type="http://schemas.openxmlformats.org/officeDocument/2006/relationships/hyperlink" Target="https://resultat.bagskytte.se/Archer/Details/659808" TargetMode="External"/><Relationship Id="rId88" Type="http://schemas.openxmlformats.org/officeDocument/2006/relationships/hyperlink" Target="https://resultat.bagskytte.se/Archer/Details/1605120" TargetMode="External"/><Relationship Id="rId111" Type="http://schemas.openxmlformats.org/officeDocument/2006/relationships/hyperlink" Target="https://resultat.bagskytte.se/Archer/Details/1470780" TargetMode="External"/><Relationship Id="rId132" Type="http://schemas.openxmlformats.org/officeDocument/2006/relationships/hyperlink" Target="https://resultat.bagskytte.se/Archer/Details/3218361" TargetMode="External"/><Relationship Id="rId15" Type="http://schemas.openxmlformats.org/officeDocument/2006/relationships/hyperlink" Target="https://resultat.bagskytte.se/Archer/Details/1098167" TargetMode="External"/><Relationship Id="rId36" Type="http://schemas.openxmlformats.org/officeDocument/2006/relationships/hyperlink" Target="https://resultat.bagskytte.se/Archer/Details/847658" TargetMode="External"/><Relationship Id="rId57" Type="http://schemas.openxmlformats.org/officeDocument/2006/relationships/hyperlink" Target="https://resultat.bagskytte.se/Archer/Details/2800616" TargetMode="External"/><Relationship Id="rId106" Type="http://schemas.openxmlformats.org/officeDocument/2006/relationships/hyperlink" Target="https://resultat.bagskytte.se/Archer/Details/1738904" TargetMode="External"/><Relationship Id="rId127" Type="http://schemas.openxmlformats.org/officeDocument/2006/relationships/hyperlink" Target="https://resultat.bagskytte.se/Archer/Details/464232" TargetMode="External"/><Relationship Id="rId10" Type="http://schemas.openxmlformats.org/officeDocument/2006/relationships/hyperlink" Target="https://resultat.bagskytte.se/Archer/Details/1872627" TargetMode="External"/><Relationship Id="rId31" Type="http://schemas.openxmlformats.org/officeDocument/2006/relationships/hyperlink" Target="https://resultat.bagskytte.se/Archer/Details/2968811" TargetMode="External"/><Relationship Id="rId52" Type="http://schemas.openxmlformats.org/officeDocument/2006/relationships/hyperlink" Target="https://resultat.bagskytte.se/Archer/Details/837574" TargetMode="External"/><Relationship Id="rId73" Type="http://schemas.openxmlformats.org/officeDocument/2006/relationships/hyperlink" Target="https://resultat.bagskytte.se/Archer/Details/2961450" TargetMode="External"/><Relationship Id="rId78" Type="http://schemas.openxmlformats.org/officeDocument/2006/relationships/hyperlink" Target="https://resultat.bagskytte.se/Archer/Details/1009060" TargetMode="External"/><Relationship Id="rId94" Type="http://schemas.openxmlformats.org/officeDocument/2006/relationships/hyperlink" Target="https://resultat.bagskytte.se/Archer/Details/3925647" TargetMode="External"/><Relationship Id="rId99" Type="http://schemas.openxmlformats.org/officeDocument/2006/relationships/hyperlink" Target="https://resultat.bagskytte.se/Archer/Details/1663724" TargetMode="External"/><Relationship Id="rId101" Type="http://schemas.openxmlformats.org/officeDocument/2006/relationships/hyperlink" Target="https://resultat.bagskytte.se/Archer/Details/2905416" TargetMode="External"/><Relationship Id="rId122" Type="http://schemas.openxmlformats.org/officeDocument/2006/relationships/hyperlink" Target="https://resultat.bagskytte.se/Archer/Details/2854740" TargetMode="External"/><Relationship Id="rId4" Type="http://schemas.openxmlformats.org/officeDocument/2006/relationships/hyperlink" Target="https://resultat.bagskytte.se/Archer/Details/805434" TargetMode="External"/><Relationship Id="rId9" Type="http://schemas.openxmlformats.org/officeDocument/2006/relationships/hyperlink" Target="https://resultat.bagskytte.se/Archer/Details/1387961" TargetMode="External"/><Relationship Id="rId26" Type="http://schemas.openxmlformats.org/officeDocument/2006/relationships/hyperlink" Target="https://resultat.bagskytte.se/Archer/Details/495530" TargetMode="External"/><Relationship Id="rId47" Type="http://schemas.openxmlformats.org/officeDocument/2006/relationships/hyperlink" Target="https://resultat.bagskytte.se/Archer/Details/822233" TargetMode="External"/><Relationship Id="rId68" Type="http://schemas.openxmlformats.org/officeDocument/2006/relationships/hyperlink" Target="https://resultat.bagskytte.se/Archer/Details/3132298" TargetMode="External"/><Relationship Id="rId89" Type="http://schemas.openxmlformats.org/officeDocument/2006/relationships/hyperlink" Target="https://resultat.bagskytte.se/Archer/Details/1831456" TargetMode="External"/><Relationship Id="rId112" Type="http://schemas.openxmlformats.org/officeDocument/2006/relationships/hyperlink" Target="https://resultat.bagskytte.se/Archer/Details/800763" TargetMode="External"/><Relationship Id="rId133" Type="http://schemas.openxmlformats.org/officeDocument/2006/relationships/hyperlink" Target="https://resultat.bagskytte.se/Archer/Details/4157528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J113"/>
  <sheetViews>
    <sheetView tabSelected="1" zoomScaleNormal="100" workbookViewId="0">
      <selection activeCell="C91" sqref="C91"/>
    </sheetView>
  </sheetViews>
  <sheetFormatPr defaultRowHeight="15" x14ac:dyDescent="0.25"/>
  <cols>
    <col min="1" max="1" width="3.140625" customWidth="1"/>
    <col min="2" max="2" width="15.7109375" customWidth="1"/>
    <col min="3" max="3" width="30.28515625" customWidth="1"/>
    <col min="4" max="4" width="12.28515625" bestFit="1" customWidth="1"/>
    <col min="5" max="5" width="11.28515625" style="27" bestFit="1" customWidth="1"/>
    <col min="6" max="6" width="9.140625" style="27"/>
    <col min="10" max="10" width="10.42578125" bestFit="1" customWidth="1"/>
  </cols>
  <sheetData>
    <row r="1" spans="1:10" ht="27" x14ac:dyDescent="0.5">
      <c r="A1" s="53"/>
      <c r="B1" s="54" t="s">
        <v>736</v>
      </c>
      <c r="C1" s="53"/>
      <c r="D1" s="53"/>
      <c r="E1" s="55"/>
      <c r="F1" s="55"/>
      <c r="G1" s="53"/>
      <c r="H1" s="53"/>
      <c r="I1" s="53" t="s">
        <v>877</v>
      </c>
      <c r="J1" s="145">
        <v>45861</v>
      </c>
    </row>
    <row r="2" spans="1:10" ht="15.75" thickBot="1" x14ac:dyDescent="0.3">
      <c r="A2" s="53"/>
      <c r="B2" s="55" t="s">
        <v>731</v>
      </c>
      <c r="C2" s="56"/>
      <c r="D2" s="53"/>
      <c r="E2" s="55"/>
      <c r="F2" s="55"/>
      <c r="G2" s="53"/>
      <c r="H2" s="53"/>
      <c r="I2" s="53"/>
      <c r="J2" s="53"/>
    </row>
    <row r="3" spans="1:10" ht="17.25" thickBot="1" x14ac:dyDescent="0.3">
      <c r="A3" s="53"/>
      <c r="B3" s="55" t="s">
        <v>732</v>
      </c>
      <c r="C3" s="73"/>
      <c r="D3" s="53"/>
      <c r="E3" s="40">
        <v>72</v>
      </c>
      <c r="F3" s="55"/>
      <c r="G3" s="53"/>
      <c r="H3" s="53"/>
      <c r="I3" s="53"/>
      <c r="J3" s="53"/>
    </row>
    <row r="4" spans="1:10" ht="28.5" customHeight="1" x14ac:dyDescent="0.25">
      <c r="A4" s="53"/>
      <c r="B4" s="53"/>
      <c r="C4" s="53"/>
      <c r="D4" s="53"/>
      <c r="E4" s="55"/>
      <c r="F4" s="55"/>
      <c r="G4" s="53"/>
      <c r="H4" s="53"/>
      <c r="I4" s="53"/>
      <c r="J4" s="53"/>
    </row>
    <row r="5" spans="1:10" s="27" customFormat="1" x14ac:dyDescent="0.25">
      <c r="A5" s="57" t="s">
        <v>849</v>
      </c>
      <c r="B5" s="57" t="s">
        <v>0</v>
      </c>
      <c r="C5" s="57" t="s">
        <v>733</v>
      </c>
      <c r="D5" s="57" t="s">
        <v>236</v>
      </c>
      <c r="E5" s="57" t="s">
        <v>734</v>
      </c>
      <c r="F5" s="57" t="s">
        <v>735</v>
      </c>
      <c r="G5" s="55"/>
      <c r="H5" s="55"/>
      <c r="I5" s="55"/>
      <c r="J5" s="55"/>
    </row>
    <row r="6" spans="1:10" x14ac:dyDescent="0.25">
      <c r="A6" s="89"/>
      <c r="B6" s="127" t="s">
        <v>804</v>
      </c>
      <c r="C6" s="56"/>
      <c r="D6" s="56"/>
      <c r="E6" s="61">
        <f>(Gällande!$F$50*Resultatlista!$E$3)+((Resultatlista!D6-(Gällande!$F$6*Resultatlista!$E$3))/Gällande!$I$6)</f>
        <v>-0.20404362182398472</v>
      </c>
      <c r="F6" s="58">
        <f t="shared" ref="F6:F55" si="0">_xlfn.RANK.EQ(E6,$E$6:$E$111,0)</f>
        <v>88</v>
      </c>
      <c r="G6" s="53"/>
      <c r="H6" s="55"/>
      <c r="I6" s="55"/>
      <c r="J6" s="55"/>
    </row>
    <row r="7" spans="1:10" x14ac:dyDescent="0.25">
      <c r="A7" s="89"/>
      <c r="B7" s="127" t="s">
        <v>804</v>
      </c>
      <c r="C7" s="56"/>
      <c r="D7" s="56"/>
      <c r="E7" s="61">
        <f>(Gällande!$F$50*Resultatlista!$E$3)+((Resultatlista!D7-(Gällande!$F$6*Resultatlista!$E$3))/Gällande!$I$6)</f>
        <v>-0.20404362182398472</v>
      </c>
      <c r="F7" s="58">
        <f t="shared" si="0"/>
        <v>88</v>
      </c>
      <c r="G7" s="53"/>
      <c r="H7" s="55"/>
      <c r="I7" s="55"/>
      <c r="J7" s="55"/>
    </row>
    <row r="8" spans="1:10" x14ac:dyDescent="0.25">
      <c r="A8" s="89"/>
      <c r="B8" s="127" t="s">
        <v>879</v>
      </c>
      <c r="C8" s="56"/>
      <c r="D8" s="56"/>
      <c r="E8" s="61">
        <f>(Gällande!$F$50*Resultatlista!$E$3)+((Resultatlista!D8-(Gällande!$F$8*Resultatlista!$E$3))/Gällande!$I$8)</f>
        <v>-67.443130923411559</v>
      </c>
      <c r="F8" s="58">
        <f t="shared" si="0"/>
        <v>96</v>
      </c>
      <c r="G8" s="53"/>
      <c r="H8" s="55"/>
      <c r="I8" s="55"/>
      <c r="J8" s="55"/>
    </row>
    <row r="9" spans="1:10" x14ac:dyDescent="0.25">
      <c r="A9" s="89"/>
      <c r="B9" s="127" t="s">
        <v>879</v>
      </c>
      <c r="C9" s="56"/>
      <c r="D9" s="56"/>
      <c r="E9" s="61">
        <f>(Gällande!$F$50*Resultatlista!$E$3)+((Resultatlista!D9-(Gällande!$F$8*Resultatlista!$E$3))/Gällande!$I$8)</f>
        <v>-67.443130923411559</v>
      </c>
      <c r="F9" s="58">
        <f t="shared" si="0"/>
        <v>96</v>
      </c>
      <c r="G9" s="53"/>
      <c r="H9" s="55"/>
      <c r="I9" s="55"/>
      <c r="J9" s="55"/>
    </row>
    <row r="10" spans="1:10" x14ac:dyDescent="0.25">
      <c r="A10" s="89"/>
      <c r="B10" s="127" t="s">
        <v>878</v>
      </c>
      <c r="C10" s="56"/>
      <c r="D10" s="56"/>
      <c r="E10" s="61">
        <f>(Gällande!$F$50*Resultatlista!$E$3)+((Resultatlista!D10-(Gällande!$F$7*Resultatlista!$E$3))/Gällande!$I$7)</f>
        <v>-45.35979759007796</v>
      </c>
      <c r="F10" s="58">
        <f t="shared" si="0"/>
        <v>92</v>
      </c>
      <c r="G10" s="53"/>
      <c r="H10" s="55"/>
      <c r="I10" s="55"/>
      <c r="J10" s="55"/>
    </row>
    <row r="11" spans="1:10" x14ac:dyDescent="0.25">
      <c r="A11" s="89"/>
      <c r="B11" s="127" t="s">
        <v>878</v>
      </c>
      <c r="C11" s="56"/>
      <c r="D11" s="56"/>
      <c r="E11" s="61">
        <f>(Gällande!$F$50*Resultatlista!$E$3)+((Resultatlista!D11-(Gällande!$F$7*Resultatlista!$E$3))/Gällande!$I$7)</f>
        <v>-45.35979759007796</v>
      </c>
      <c r="F11" s="58">
        <f t="shared" ref="F11" si="1">_xlfn.RANK.EQ(E11,$E$6:$E$111,0)</f>
        <v>92</v>
      </c>
      <c r="G11" s="53"/>
      <c r="H11" s="55"/>
      <c r="I11" s="55"/>
      <c r="J11" s="55"/>
    </row>
    <row r="12" spans="1:10" x14ac:dyDescent="0.25">
      <c r="A12" s="89"/>
      <c r="B12" s="127" t="s">
        <v>881</v>
      </c>
      <c r="C12" s="56"/>
      <c r="D12" s="56"/>
      <c r="E12" s="61">
        <f>(Gällande!$F$50*Resultatlista!$E$3)+((Resultatlista!D12-(Gällande!$F$12*Resultatlista!$E$3))/Gällande!$I$12)</f>
        <v>276.14521672549455</v>
      </c>
      <c r="F12" s="58">
        <f t="shared" si="0"/>
        <v>62</v>
      </c>
      <c r="G12" s="53"/>
      <c r="H12" s="55"/>
      <c r="I12" s="55"/>
      <c r="J12" s="55"/>
    </row>
    <row r="13" spans="1:10" x14ac:dyDescent="0.25">
      <c r="A13" s="89"/>
      <c r="B13" s="127" t="s">
        <v>881</v>
      </c>
      <c r="C13" s="56"/>
      <c r="D13" s="56"/>
      <c r="E13" s="61">
        <f>(Gällande!$F$50*Resultatlista!$E$3)+((Resultatlista!D13-(Gällande!$F$12*Resultatlista!$E$3))/Gällande!$I$12)</f>
        <v>276.14521672549455</v>
      </c>
      <c r="F13" s="58">
        <f t="shared" si="0"/>
        <v>62</v>
      </c>
      <c r="G13" s="53"/>
      <c r="H13" s="55"/>
      <c r="I13" s="55"/>
      <c r="J13" s="55"/>
    </row>
    <row r="14" spans="1:10" x14ac:dyDescent="0.25">
      <c r="A14" s="89"/>
      <c r="B14" s="127" t="s">
        <v>880</v>
      </c>
      <c r="C14" s="56"/>
      <c r="D14" s="56"/>
      <c r="E14" s="61">
        <f>(Gällande!$F$50*Resultatlista!$E$3)+((Resultatlista!D14-(Gällande!$F$11*Resultatlista!$E$3))/Gällande!$I$11)</f>
        <v>367.26800488768174</v>
      </c>
      <c r="F14" s="58">
        <f t="shared" ref="F14:F15" si="2">_xlfn.RANK.EQ(E14,$E$6:$E$111,0)</f>
        <v>30</v>
      </c>
      <c r="G14" s="53"/>
      <c r="H14" s="55"/>
      <c r="I14" s="55"/>
      <c r="J14" s="55"/>
    </row>
    <row r="15" spans="1:10" x14ac:dyDescent="0.25">
      <c r="A15" s="89"/>
      <c r="B15" s="127" t="s">
        <v>880</v>
      </c>
      <c r="C15" s="56"/>
      <c r="D15" s="56"/>
      <c r="E15" s="61">
        <f>(Gällande!$F$50*Resultatlista!$E$3)+((Resultatlista!D15-(Gällande!$F$11*Resultatlista!$E$3))/Gällande!$I$11)</f>
        <v>367.26800488768174</v>
      </c>
      <c r="F15" s="58">
        <f t="shared" si="2"/>
        <v>30</v>
      </c>
      <c r="G15" s="53"/>
      <c r="H15" s="55"/>
      <c r="I15" s="55"/>
      <c r="J15" s="55"/>
    </row>
    <row r="16" spans="1:10" x14ac:dyDescent="0.25">
      <c r="A16" s="89"/>
      <c r="B16" s="127" t="s">
        <v>808</v>
      </c>
      <c r="C16" s="56"/>
      <c r="D16" s="56"/>
      <c r="E16" s="61">
        <f>(Gällande!$F$50*Resultatlista!$E$3)+((Resultatlista!D16-(Gällande!$F$14*Resultatlista!$E$3))/Gällande!$I$14)</f>
        <v>380.68851260840125</v>
      </c>
      <c r="F16" s="58">
        <f t="shared" si="0"/>
        <v>26</v>
      </c>
      <c r="G16" s="53"/>
      <c r="H16" s="55"/>
      <c r="I16" s="55"/>
      <c r="J16" s="55"/>
    </row>
    <row r="17" spans="1:10" x14ac:dyDescent="0.25">
      <c r="A17" s="89"/>
      <c r="B17" s="127" t="s">
        <v>808</v>
      </c>
      <c r="C17" s="56"/>
      <c r="D17" s="56"/>
      <c r="E17" s="61">
        <f>(Gällande!$F$50*Resultatlista!$E$3)+((Resultatlista!D17-(Gällande!$F$14*Resultatlista!$E$3))/Gällande!$I$14)</f>
        <v>380.68851260840125</v>
      </c>
      <c r="F17" s="58">
        <f t="shared" si="0"/>
        <v>26</v>
      </c>
      <c r="G17" s="53"/>
      <c r="H17" s="55"/>
      <c r="I17" s="55"/>
      <c r="J17" s="55"/>
    </row>
    <row r="18" spans="1:10" x14ac:dyDescent="0.25">
      <c r="A18" s="89"/>
      <c r="B18" s="127" t="s">
        <v>807</v>
      </c>
      <c r="C18" s="56"/>
      <c r="D18" s="56"/>
      <c r="E18" s="61">
        <f>(Gällande!$F$50*Resultatlista!$E$3)+((Resultatlista!D18-(Gällande!$F$13*Resultatlista!$E$3))/Gällande!$I$13)</f>
        <v>336.37034955766359</v>
      </c>
      <c r="F18" s="58">
        <f t="shared" si="0"/>
        <v>44</v>
      </c>
      <c r="G18" s="53"/>
      <c r="H18" s="55"/>
      <c r="I18" s="55"/>
      <c r="J18" s="55"/>
    </row>
    <row r="19" spans="1:10" x14ac:dyDescent="0.25">
      <c r="A19" s="89"/>
      <c r="B19" s="127" t="s">
        <v>807</v>
      </c>
      <c r="C19" s="56"/>
      <c r="D19" s="56"/>
      <c r="E19" s="61">
        <f>(Gällande!$F$50*Resultatlista!$E$3)+((Resultatlista!D19-(Gällande!$F$13*Resultatlista!$E$3))/Gällande!$I$13)</f>
        <v>336.37034955766359</v>
      </c>
      <c r="F19" s="58">
        <f t="shared" si="0"/>
        <v>44</v>
      </c>
      <c r="G19" s="53"/>
      <c r="H19" s="55"/>
      <c r="I19" s="55"/>
      <c r="J19" s="55"/>
    </row>
    <row r="20" spans="1:10" x14ac:dyDescent="0.25">
      <c r="A20" s="92"/>
      <c r="B20" s="58" t="s">
        <v>850</v>
      </c>
      <c r="C20" s="56"/>
      <c r="D20" s="56"/>
      <c r="E20" s="61">
        <f>(Gällande!$F$50*Resultatlista!$E$3)+((Resultatlista!D20-(Gällande!$F$45*Resultatlista!$E$3))/Gällande!$I$45)</f>
        <v>382.42028739577393</v>
      </c>
      <c r="F20" s="58">
        <f t="shared" si="0"/>
        <v>19</v>
      </c>
      <c r="G20" s="53"/>
      <c r="H20" s="53"/>
      <c r="I20" s="53"/>
      <c r="J20" s="53"/>
    </row>
    <row r="21" spans="1:10" x14ac:dyDescent="0.25">
      <c r="A21" s="92"/>
      <c r="B21" s="58" t="s">
        <v>850</v>
      </c>
      <c r="C21" s="56"/>
      <c r="D21" s="56"/>
      <c r="E21" s="61">
        <f>(Gällande!$F$50*Resultatlista!$E$3)+((Resultatlista!D21-(Gällande!$F$45*Resultatlista!$E$3))/Gällande!$I$45)</f>
        <v>382.42028739577393</v>
      </c>
      <c r="F21" s="58">
        <f t="shared" si="0"/>
        <v>19</v>
      </c>
      <c r="G21" s="53"/>
      <c r="H21" s="53"/>
      <c r="I21" s="53"/>
      <c r="J21" s="53"/>
    </row>
    <row r="22" spans="1:10" x14ac:dyDescent="0.25">
      <c r="A22" s="92"/>
      <c r="B22" s="58" t="s">
        <v>850</v>
      </c>
      <c r="C22" s="56"/>
      <c r="D22" s="56"/>
      <c r="E22" s="61">
        <f>(Gällande!$F$50*Resultatlista!$E$3)+((Resultatlista!D22-(Gällande!$F$45*Resultatlista!$E$3))/Gällande!$I$45)</f>
        <v>382.42028739577393</v>
      </c>
      <c r="F22" s="58">
        <f t="shared" si="0"/>
        <v>19</v>
      </c>
      <c r="G22" s="53"/>
      <c r="H22" s="53"/>
      <c r="I22" s="53"/>
      <c r="J22" s="53"/>
    </row>
    <row r="23" spans="1:10" x14ac:dyDescent="0.25">
      <c r="A23" s="92"/>
      <c r="B23" s="58" t="s">
        <v>825</v>
      </c>
      <c r="C23" s="56"/>
      <c r="D23" s="56"/>
      <c r="E23" s="61">
        <f>(Gällande!$F$50*Resultatlista!$E$3)+((Resultatlista!D23-(Gällande!$F$44*Resultatlista!$E$3))/Gällande!$I$44)</f>
        <v>358.84225933603295</v>
      </c>
      <c r="F23" s="58">
        <f t="shared" si="0"/>
        <v>32</v>
      </c>
      <c r="G23" s="53"/>
      <c r="H23" s="53"/>
      <c r="I23" s="53"/>
      <c r="J23" s="53"/>
    </row>
    <row r="24" spans="1:10" x14ac:dyDescent="0.25">
      <c r="A24" s="92"/>
      <c r="B24" s="58" t="s">
        <v>825</v>
      </c>
      <c r="C24" s="56"/>
      <c r="D24" s="56"/>
      <c r="E24" s="61">
        <f>(Gällande!$F$50*Resultatlista!$E$3)+((Resultatlista!D24-(Gällande!$F$44*Resultatlista!$E$3))/Gällande!$I$44)</f>
        <v>358.84225933603295</v>
      </c>
      <c r="F24" s="58">
        <f t="shared" si="0"/>
        <v>32</v>
      </c>
      <c r="G24" s="53"/>
      <c r="H24" s="53"/>
      <c r="I24" s="53"/>
      <c r="J24" s="53"/>
    </row>
    <row r="25" spans="1:10" x14ac:dyDescent="0.25">
      <c r="A25" s="92"/>
      <c r="B25" s="58" t="s">
        <v>827</v>
      </c>
      <c r="C25" s="56"/>
      <c r="D25" s="56"/>
      <c r="E25" s="61">
        <f>(Gällande!$F$50*Resultatlista!$E$3)+((Resultatlista!D25-(Gällande!$F$47*Resultatlista!$E$3))/Gällande!$I$47)</f>
        <v>315.2559537022305</v>
      </c>
      <c r="F25" s="58">
        <f t="shared" si="0"/>
        <v>46</v>
      </c>
      <c r="G25" s="53"/>
      <c r="H25" s="53"/>
      <c r="I25" s="53"/>
      <c r="J25" s="53"/>
    </row>
    <row r="26" spans="1:10" x14ac:dyDescent="0.25">
      <c r="A26" s="92"/>
      <c r="B26" s="58" t="s">
        <v>827</v>
      </c>
      <c r="C26" s="56"/>
      <c r="D26" s="56"/>
      <c r="E26" s="61">
        <f>(Gällande!$F$50*Resultatlista!$E$3)+((Resultatlista!D26-(Gällande!$F$47*Resultatlista!$E$3))/Gällande!$I$47)</f>
        <v>315.2559537022305</v>
      </c>
      <c r="F26" s="58">
        <f t="shared" si="0"/>
        <v>46</v>
      </c>
      <c r="G26" s="53"/>
      <c r="H26" s="53"/>
      <c r="I26" s="53"/>
      <c r="J26" s="53"/>
    </row>
    <row r="27" spans="1:10" x14ac:dyDescent="0.25">
      <c r="A27" s="92"/>
      <c r="B27" s="58" t="s">
        <v>828</v>
      </c>
      <c r="C27" s="56"/>
      <c r="D27" s="56"/>
      <c r="E27" s="61">
        <f>IF((Gällande!$F$50*Resultatlista!$E$3)+((Resultatlista!D27-(Gällande!$F$48*Resultatlista!$E$3))/Gällande!$I$48)&lt; (Gällande!$F$50*Resultatlista!$E$3)+((Resultatlista!D27-(Gällande!$F$47*Resultatlista!$E$3))/Gällande!$I$47),(Gällande!$F$50*Resultatlista!$E$3)+((Resultatlista!D27-(Gällande!$F$47*Resultatlista!$E$3))/Gällande!$I$47),(Gällande!$F$50*Resultatlista!$E$3)+((Resultatlista!D27-(Gällande!$F$48*Resultatlista!$E$3))/Gällande!$I$48))</f>
        <v>315.2559537022305</v>
      </c>
      <c r="F27" s="58">
        <f t="shared" si="0"/>
        <v>46</v>
      </c>
      <c r="G27" s="53"/>
      <c r="H27" s="53"/>
      <c r="I27" s="53"/>
      <c r="J27" s="53"/>
    </row>
    <row r="28" spans="1:10" x14ac:dyDescent="0.25">
      <c r="A28" s="92"/>
      <c r="B28" s="58" t="s">
        <v>828</v>
      </c>
      <c r="C28" s="56"/>
      <c r="D28" s="56"/>
      <c r="E28" s="61">
        <f>IF((Gällande!$F$50*Resultatlista!$E$3)+((Resultatlista!D28-(Gällande!$F$48*Resultatlista!$E$3))/Gällande!$I$48)&lt; (Gällande!$F$50*Resultatlista!$E$3)+((Resultatlista!D28-(Gällande!$F$47*Resultatlista!$E$3))/Gällande!$I$47),(Gällande!$F$50*Resultatlista!$E$3)+((Resultatlista!D28-(Gällande!$F$47*Resultatlista!$E$3))/Gällande!$I$47),(Gällande!$F$50*Resultatlista!$E$3)+((Resultatlista!D28-(Gällande!$F$48*Resultatlista!$E$3))/Gällande!$I$48))</f>
        <v>315.2559537022305</v>
      </c>
      <c r="F28" s="58">
        <f t="shared" si="0"/>
        <v>46</v>
      </c>
      <c r="G28" s="53"/>
      <c r="H28" s="53"/>
      <c r="I28" s="53"/>
      <c r="J28" s="53"/>
    </row>
    <row r="29" spans="1:10" x14ac:dyDescent="0.25">
      <c r="A29" s="89"/>
      <c r="B29" s="127" t="s">
        <v>809</v>
      </c>
      <c r="C29" s="56"/>
      <c r="D29" s="56"/>
      <c r="E29" s="61">
        <f>(Gällande!$F$50*Resultatlista!$E$3)+((Resultatlista!D29-(Gällande!$F$15*Resultatlista!$E$3))/Gällande!$I$15)</f>
        <v>376.9607738795745</v>
      </c>
      <c r="F29" s="58">
        <f t="shared" si="0"/>
        <v>28</v>
      </c>
      <c r="G29" s="53"/>
      <c r="H29" s="55"/>
      <c r="I29" s="55"/>
      <c r="J29" s="55"/>
    </row>
    <row r="30" spans="1:10" x14ac:dyDescent="0.25">
      <c r="A30" s="89"/>
      <c r="B30" s="127" t="s">
        <v>809</v>
      </c>
      <c r="C30" s="56"/>
      <c r="D30" s="56"/>
      <c r="E30" s="61">
        <f>(Gällande!$F$50*Resultatlista!$E$3)+((Resultatlista!D30-(Gällande!$F$15*Resultatlista!$E$3))/Gällande!$I$15)</f>
        <v>376.9607738795745</v>
      </c>
      <c r="F30" s="58">
        <f t="shared" si="0"/>
        <v>28</v>
      </c>
      <c r="G30" s="53"/>
      <c r="H30" s="55"/>
      <c r="I30" s="55"/>
      <c r="J30" s="55"/>
    </row>
    <row r="31" spans="1:10" x14ac:dyDescent="0.25">
      <c r="A31" s="89"/>
      <c r="B31" s="127" t="s">
        <v>883</v>
      </c>
      <c r="C31" s="56"/>
      <c r="D31" s="56"/>
      <c r="E31" s="61">
        <f>(Gällande!$F$50*Resultatlista!$E$3)+((Resultatlista!D31-(Gällande!$F$17*Resultatlista!$E$3))/Gällande!$I$17)</f>
        <v>162.9735357432553</v>
      </c>
      <c r="F31" s="58">
        <f t="shared" si="0"/>
        <v>77</v>
      </c>
      <c r="G31" s="53"/>
      <c r="H31" s="55"/>
      <c r="I31" s="55"/>
      <c r="J31" s="55"/>
    </row>
    <row r="32" spans="1:10" x14ac:dyDescent="0.25">
      <c r="A32" s="89"/>
      <c r="B32" s="127" t="s">
        <v>883</v>
      </c>
      <c r="C32" s="56"/>
      <c r="D32" s="56"/>
      <c r="E32" s="61">
        <f>(Gällande!$F$50*Resultatlista!$E$3)+((Resultatlista!D32-(Gällande!$F$17*Resultatlista!$E$3))/Gällande!$I$17)</f>
        <v>162.9735357432553</v>
      </c>
      <c r="F32" s="58">
        <f t="shared" si="0"/>
        <v>77</v>
      </c>
      <c r="G32" s="53"/>
      <c r="H32" s="55"/>
      <c r="I32" s="55"/>
      <c r="J32" s="55"/>
    </row>
    <row r="33" spans="1:10" x14ac:dyDescent="0.25">
      <c r="A33" s="89"/>
      <c r="B33" s="127" t="s">
        <v>882</v>
      </c>
      <c r="C33" s="56"/>
      <c r="D33" s="56"/>
      <c r="E33" s="61">
        <f>(Gällande!$F$50*Resultatlista!$E$3)+((Resultatlista!D33-(Gällande!$F$16*Resultatlista!$E$3))/Gällande!$I$16)</f>
        <v>167.9735357432553</v>
      </c>
      <c r="F33" s="58">
        <f t="shared" si="0"/>
        <v>75</v>
      </c>
      <c r="G33" s="53"/>
      <c r="H33" s="55"/>
      <c r="I33" s="55"/>
      <c r="J33" s="55"/>
    </row>
    <row r="34" spans="1:10" x14ac:dyDescent="0.25">
      <c r="A34" s="89"/>
      <c r="B34" s="127" t="s">
        <v>882</v>
      </c>
      <c r="C34" s="56"/>
      <c r="D34" s="56"/>
      <c r="E34" s="61">
        <f>(Gällande!$F$50*Resultatlista!$E$3)+((Resultatlista!D34-(Gällande!$F$16*Resultatlista!$E$3))/Gällande!$I$16)</f>
        <v>167.9735357432553</v>
      </c>
      <c r="F34" s="58">
        <f t="shared" si="0"/>
        <v>75</v>
      </c>
      <c r="G34" s="53"/>
      <c r="H34" s="55"/>
      <c r="I34" s="55"/>
      <c r="J34" s="55"/>
    </row>
    <row r="35" spans="1:10" x14ac:dyDescent="0.25">
      <c r="A35" s="89"/>
      <c r="B35" s="127" t="s">
        <v>885</v>
      </c>
      <c r="C35" s="56"/>
      <c r="D35" s="56"/>
      <c r="E35" s="61">
        <f>(Gällande!$F$50*Resultatlista!$E$3)+((Resultatlista!D35-(Gällande!$F$21*Resultatlista!$E$3))/Gällande!$I$21)</f>
        <v>-138.0264642567447</v>
      </c>
      <c r="F35" s="58">
        <f t="shared" ref="F35:F38" si="3">_xlfn.RANK.EQ(E35,$E$6:$E$111,0)</f>
        <v>104</v>
      </c>
      <c r="G35" s="53"/>
      <c r="H35" s="55"/>
      <c r="I35" s="55"/>
      <c r="J35" s="55"/>
    </row>
    <row r="36" spans="1:10" x14ac:dyDescent="0.25">
      <c r="A36" s="89"/>
      <c r="B36" s="127" t="s">
        <v>885</v>
      </c>
      <c r="C36" s="56"/>
      <c r="D36" s="56"/>
      <c r="E36" s="61">
        <f>(Gällande!$F$50*Resultatlista!$E$3)+((Resultatlista!D36-(Gällande!$F$21*Resultatlista!$E$3))/Gällande!$I$21)</f>
        <v>-138.0264642567447</v>
      </c>
      <c r="F36" s="58">
        <f t="shared" si="3"/>
        <v>104</v>
      </c>
      <c r="G36" s="53"/>
      <c r="H36" s="55"/>
      <c r="I36" s="55"/>
      <c r="J36" s="55"/>
    </row>
    <row r="37" spans="1:10" x14ac:dyDescent="0.25">
      <c r="A37" s="89"/>
      <c r="B37" s="127" t="s">
        <v>884</v>
      </c>
      <c r="C37" s="56"/>
      <c r="D37" s="56"/>
      <c r="E37" s="61">
        <f>(Gällande!$F$50*Resultatlista!$E$3)+((Resultatlista!D37-(Gällande!$F$20*Resultatlista!$E$3))/Gällande!$I$20)</f>
        <v>-75.864758665833506</v>
      </c>
      <c r="F37" s="58">
        <f t="shared" si="3"/>
        <v>100</v>
      </c>
      <c r="G37" s="53"/>
      <c r="H37" s="55"/>
      <c r="I37" s="55"/>
      <c r="J37" s="55"/>
    </row>
    <row r="38" spans="1:10" x14ac:dyDescent="0.25">
      <c r="A38" s="89"/>
      <c r="B38" s="127" t="s">
        <v>884</v>
      </c>
      <c r="C38" s="56"/>
      <c r="D38" s="56"/>
      <c r="E38" s="61">
        <f>(Gällande!$F$50*Resultatlista!$E$3)+((Resultatlista!D38-(Gällande!$F$20*Resultatlista!$E$3))/Gällande!$I$20)</f>
        <v>-75.864758665833506</v>
      </c>
      <c r="F38" s="58">
        <f t="shared" si="3"/>
        <v>100</v>
      </c>
      <c r="G38" s="53"/>
      <c r="H38" s="55"/>
      <c r="I38" s="55"/>
      <c r="J38" s="55"/>
    </row>
    <row r="39" spans="1:10" x14ac:dyDescent="0.25">
      <c r="A39" s="89"/>
      <c r="B39" s="58" t="s">
        <v>813</v>
      </c>
      <c r="C39" s="56"/>
      <c r="D39" s="56"/>
      <c r="E39" s="61">
        <f>(Gällande!$F$50*Resultatlista!$E$3)+((Resultatlista!D39-(Gällande!$F$23*Resultatlista!$E$3))/Gällande!$I$23)</f>
        <v>-68.737859817830326</v>
      </c>
      <c r="F39" s="58">
        <f t="shared" si="0"/>
        <v>98</v>
      </c>
      <c r="G39" s="53"/>
      <c r="H39" s="59"/>
      <c r="I39" s="59"/>
      <c r="J39" s="59"/>
    </row>
    <row r="40" spans="1:10" x14ac:dyDescent="0.25">
      <c r="A40" s="89"/>
      <c r="B40" s="58" t="s">
        <v>813</v>
      </c>
      <c r="C40" s="56"/>
      <c r="D40" s="56"/>
      <c r="E40" s="61">
        <f>(Gällande!$F$50*Resultatlista!$E$3)+((Resultatlista!D40-(Gällande!$F$23*Resultatlista!$E$3))/Gällande!$I$23)</f>
        <v>-68.737859817830326</v>
      </c>
      <c r="F40" s="58">
        <f t="shared" si="0"/>
        <v>98</v>
      </c>
      <c r="G40" s="53"/>
      <c r="H40" s="59"/>
      <c r="I40" s="59"/>
      <c r="J40" s="59"/>
    </row>
    <row r="41" spans="1:10" x14ac:dyDescent="0.25">
      <c r="A41" s="89"/>
      <c r="B41" s="58" t="s">
        <v>812</v>
      </c>
      <c r="C41" s="56"/>
      <c r="D41" s="56"/>
      <c r="E41" s="61">
        <f>(Gällande!$F$50*Resultatlista!$E$3)+((Resultatlista!D41-(Gällande!$F$22*Resultatlista!$E$3))/Gällande!$I$22)</f>
        <v>187.8834258912305</v>
      </c>
      <c r="F41" s="58">
        <f t="shared" si="0"/>
        <v>69</v>
      </c>
      <c r="G41" s="53"/>
      <c r="H41" s="59"/>
      <c r="I41" s="59"/>
      <c r="J41" s="59"/>
    </row>
    <row r="42" spans="1:10" x14ac:dyDescent="0.25">
      <c r="A42" s="89"/>
      <c r="B42" s="58" t="s">
        <v>812</v>
      </c>
      <c r="C42" s="56"/>
      <c r="D42" s="56"/>
      <c r="E42" s="61">
        <f>(Gällande!$F$50*Resultatlista!$E$3)+((Resultatlista!D42-(Gällande!$F$22*Resultatlista!$E$3))/Gällande!$I$22)</f>
        <v>187.8834258912305</v>
      </c>
      <c r="F42" s="58">
        <f t="shared" si="0"/>
        <v>69</v>
      </c>
      <c r="G42" s="53"/>
      <c r="H42" s="59"/>
      <c r="I42" s="59"/>
      <c r="J42" s="59"/>
    </row>
    <row r="43" spans="1:10" x14ac:dyDescent="0.25">
      <c r="A43" s="97"/>
      <c r="B43" s="128" t="s">
        <v>830</v>
      </c>
      <c r="C43" s="56"/>
      <c r="D43" s="56"/>
      <c r="E43" s="61">
        <f>(Gällande!$F$50*Resultatlista!$E$3)+((Resultatlista!D43-(Gällande!$F$50*Resultatlista!$E$3))/Gällande!$I$50)</f>
        <v>0</v>
      </c>
      <c r="F43" s="58">
        <f t="shared" si="0"/>
        <v>84</v>
      </c>
      <c r="G43" s="53"/>
      <c r="H43" s="53"/>
      <c r="I43" s="53"/>
      <c r="J43" s="53"/>
    </row>
    <row r="44" spans="1:10" x14ac:dyDescent="0.25">
      <c r="A44" s="97"/>
      <c r="B44" s="128" t="s">
        <v>830</v>
      </c>
      <c r="C44" s="56"/>
      <c r="D44" s="56"/>
      <c r="E44" s="61">
        <f>(Gällande!$F$50*Resultatlista!$E$3)+((Resultatlista!D44-(Gällande!$F$50*Resultatlista!$E$3))/Gällande!$I$50)</f>
        <v>0</v>
      </c>
      <c r="F44" s="58">
        <f t="shared" si="0"/>
        <v>84</v>
      </c>
      <c r="G44" s="53"/>
      <c r="H44" s="53"/>
      <c r="I44" s="53"/>
      <c r="J44" s="53"/>
    </row>
    <row r="45" spans="1:10" x14ac:dyDescent="0.25">
      <c r="A45" s="97"/>
      <c r="B45" s="128" t="s">
        <v>830</v>
      </c>
      <c r="C45" s="56"/>
      <c r="D45" s="56"/>
      <c r="E45" s="61">
        <f>(Gällande!$F$50*Resultatlista!$E$3)+((Resultatlista!D45-(Gällande!$F$50*Resultatlista!$E$3))/Gällande!$I$50)</f>
        <v>0</v>
      </c>
      <c r="F45" s="58">
        <f t="shared" si="0"/>
        <v>84</v>
      </c>
      <c r="G45" s="53"/>
      <c r="H45" s="53"/>
      <c r="I45" s="53"/>
      <c r="J45" s="53"/>
    </row>
    <row r="46" spans="1:10" x14ac:dyDescent="0.25">
      <c r="A46" s="97"/>
      <c r="B46" s="128" t="s">
        <v>830</v>
      </c>
      <c r="C46" s="56"/>
      <c r="D46" s="56"/>
      <c r="E46" s="61">
        <f>(Gällande!$F$50*Resultatlista!$E$3)+((Resultatlista!D46-(Gällande!$F$50*Resultatlista!$E$3))/Gällande!$I$50)</f>
        <v>0</v>
      </c>
      <c r="F46" s="58">
        <f t="shared" si="0"/>
        <v>84</v>
      </c>
      <c r="G46" s="53"/>
      <c r="H46" s="53"/>
      <c r="I46" s="53"/>
      <c r="J46" s="53"/>
    </row>
    <row r="47" spans="1:10" x14ac:dyDescent="0.25">
      <c r="A47" s="92"/>
      <c r="B47" s="58" t="s">
        <v>829</v>
      </c>
      <c r="C47" s="56"/>
      <c r="D47" s="56"/>
      <c r="E47" s="61">
        <f>(Gällande!$F$50*Resultatlista!$E$3)+((Resultatlista!D47-(Gällande!$F$49*Resultatlista!$E$3))/Gällande!$I$49)</f>
        <v>8.4271472310391573</v>
      </c>
      <c r="F47" s="58">
        <f t="shared" si="0"/>
        <v>82</v>
      </c>
      <c r="G47" s="53"/>
      <c r="H47" s="53"/>
      <c r="I47" s="53"/>
      <c r="J47" s="53"/>
    </row>
    <row r="48" spans="1:10" x14ac:dyDescent="0.25">
      <c r="A48" s="92"/>
      <c r="B48" s="58" t="s">
        <v>829</v>
      </c>
      <c r="C48" s="56"/>
      <c r="D48" s="56"/>
      <c r="E48" s="61">
        <f>(Gällande!$F$50*Resultatlista!$E$3)+((Resultatlista!D48-(Gällande!$F$49*Resultatlista!$E$3))/Gällande!$I$49)</f>
        <v>8.4271472310391573</v>
      </c>
      <c r="F48" s="58">
        <f t="shared" si="0"/>
        <v>82</v>
      </c>
      <c r="G48" s="53"/>
      <c r="H48" s="53"/>
      <c r="I48" s="53"/>
      <c r="J48" s="53"/>
    </row>
    <row r="49" spans="1:10" x14ac:dyDescent="0.25">
      <c r="A49" s="92"/>
      <c r="B49" s="58" t="s">
        <v>832</v>
      </c>
      <c r="C49" s="56"/>
      <c r="D49" s="56"/>
      <c r="E49" s="61">
        <f>(Gällande!$F$50*Resultatlista!$E$3)+((Resultatlista!D49-(Gällande!$F$52*Resultatlista!$E$3))/Gällande!$I$52)</f>
        <v>-58.537178757805009</v>
      </c>
      <c r="F49" s="58">
        <f t="shared" si="0"/>
        <v>94</v>
      </c>
      <c r="G49" s="53"/>
      <c r="H49" s="53"/>
      <c r="I49" s="53"/>
      <c r="J49" s="53"/>
    </row>
    <row r="50" spans="1:10" x14ac:dyDescent="0.25">
      <c r="A50" s="92"/>
      <c r="B50" s="58" t="s">
        <v>832</v>
      </c>
      <c r="C50" s="56"/>
      <c r="D50" s="56"/>
      <c r="E50" s="61">
        <f>(Gällande!$F$50*Resultatlista!$E$3)+((Resultatlista!D50-(Gällande!$F$52*Resultatlista!$E$3))/Gällande!$I$52)</f>
        <v>-58.537178757805009</v>
      </c>
      <c r="F50" s="58">
        <f t="shared" si="0"/>
        <v>94</v>
      </c>
      <c r="G50" s="53"/>
      <c r="H50" s="53"/>
      <c r="I50" s="53"/>
      <c r="J50" s="53"/>
    </row>
    <row r="51" spans="1:10" x14ac:dyDescent="0.25">
      <c r="A51" s="92"/>
      <c r="B51" s="58" t="s">
        <v>831</v>
      </c>
      <c r="C51" s="56"/>
      <c r="D51" s="56"/>
      <c r="E51" s="61">
        <f>(Gällande!$F$50*Resultatlista!$E$3)+((Resultatlista!D51-(Gällande!$F$51*Resultatlista!$E$3))/Gällande!$I$51)</f>
        <v>-116.17646425674491</v>
      </c>
      <c r="F51" s="58">
        <f t="shared" si="0"/>
        <v>102</v>
      </c>
      <c r="G51" s="53"/>
      <c r="H51" s="53"/>
      <c r="I51" s="53"/>
      <c r="J51" s="53"/>
    </row>
    <row r="52" spans="1:10" x14ac:dyDescent="0.25">
      <c r="A52" s="92"/>
      <c r="B52" s="58" t="s">
        <v>831</v>
      </c>
      <c r="C52" s="56"/>
      <c r="D52" s="56"/>
      <c r="E52" s="61">
        <f>(Gällande!$F$50*Resultatlista!$E$3)+((Resultatlista!D52-(Gällande!$F$51*Resultatlista!$E$3))/Gällande!$I$51)</f>
        <v>-116.17646425674491</v>
      </c>
      <c r="F52" s="58">
        <f t="shared" si="0"/>
        <v>102</v>
      </c>
      <c r="G52" s="53"/>
      <c r="H52" s="53"/>
      <c r="I52" s="53"/>
      <c r="J52" s="53"/>
    </row>
    <row r="53" spans="1:10" x14ac:dyDescent="0.25">
      <c r="A53" s="92"/>
      <c r="B53" s="58" t="s">
        <v>834</v>
      </c>
      <c r="C53" s="56"/>
      <c r="D53" s="56"/>
      <c r="E53" s="61">
        <f>(Gällande!$F$50*Resultatlista!$E$3)+((Resultatlista!D53-(Gällande!$F$54*Resultatlista!$E$3))/Gällande!$I$54)</f>
        <v>-44.041495784083395</v>
      </c>
      <c r="F53" s="58">
        <f t="shared" si="0"/>
        <v>90</v>
      </c>
      <c r="G53" s="53"/>
      <c r="H53" s="53"/>
      <c r="I53" s="53"/>
      <c r="J53" s="53"/>
    </row>
    <row r="54" spans="1:10" x14ac:dyDescent="0.25">
      <c r="A54" s="92"/>
      <c r="B54" s="58" t="s">
        <v>834</v>
      </c>
      <c r="C54" s="56"/>
      <c r="D54" s="56"/>
      <c r="E54" s="61">
        <f>(Gällande!$F$50*Resultatlista!$E$3)+((Resultatlista!D54-(Gällande!$F$54*Resultatlista!$E$3))/Gällande!$I$54)</f>
        <v>-44.041495784083395</v>
      </c>
      <c r="F54" s="58">
        <f t="shared" si="0"/>
        <v>90</v>
      </c>
      <c r="G54" s="53"/>
      <c r="H54" s="53"/>
      <c r="I54" s="53"/>
      <c r="J54" s="53"/>
    </row>
    <row r="55" spans="1:10" x14ac:dyDescent="0.25">
      <c r="A55" s="92"/>
      <c r="B55" s="58" t="s">
        <v>833</v>
      </c>
      <c r="C55" s="56"/>
      <c r="D55" s="56"/>
      <c r="E55" s="61">
        <f>(Gällande!$F$50*Resultatlista!$E$3)+((Resultatlista!D55-(Gällande!$F$53*Resultatlista!$E$3))/Gällande!$I$53)</f>
        <v>193.3064424130576</v>
      </c>
      <c r="F55" s="58">
        <f t="shared" si="0"/>
        <v>68</v>
      </c>
      <c r="G55" s="53"/>
      <c r="H55" s="53"/>
      <c r="I55" s="53"/>
      <c r="J55" s="53"/>
    </row>
    <row r="56" spans="1:10" x14ac:dyDescent="0.25">
      <c r="A56" s="89"/>
      <c r="B56" s="169" t="s">
        <v>814</v>
      </c>
      <c r="C56" s="168"/>
      <c r="D56" s="168"/>
      <c r="E56" s="61">
        <f>(Gällande!$F$50*Resultatlista!$E$3)+((Resultatlista!D56-(Gällande!$F$24*Resultatlista!$E$3))/Gällande!$I$24)</f>
        <v>392.21837137111146</v>
      </c>
      <c r="F56" s="58">
        <f t="shared" ref="F56:F59" si="4">_xlfn.RANK.EQ(E56,$E$6:$E$111,0)</f>
        <v>16</v>
      </c>
      <c r="G56" s="53"/>
      <c r="H56" s="53"/>
      <c r="I56" s="53"/>
      <c r="J56" s="53"/>
    </row>
    <row r="57" spans="1:10" x14ac:dyDescent="0.25">
      <c r="A57" s="89"/>
      <c r="B57" s="169" t="s">
        <v>886</v>
      </c>
      <c r="C57" s="168"/>
      <c r="D57" s="168"/>
      <c r="E57" s="61">
        <f>(Gällande!$F$50*Resultatlista!$E$3)+((Resultatlista!D57-(Gällande!$F$25*Resultatlista!$E$3))/Gällande!$I$25)</f>
        <v>387.11485140774784</v>
      </c>
      <c r="F57" s="58">
        <f t="shared" si="4"/>
        <v>17</v>
      </c>
      <c r="G57" s="53"/>
      <c r="H57" s="53"/>
      <c r="I57" s="53"/>
      <c r="J57" s="53"/>
    </row>
    <row r="58" spans="1:10" x14ac:dyDescent="0.25">
      <c r="A58" s="89"/>
      <c r="B58" s="169" t="s">
        <v>887</v>
      </c>
      <c r="C58" s="168"/>
      <c r="D58" s="168"/>
      <c r="E58" s="61">
        <f>(Gällande!$F$50*Resultatlista!$E$3)+((Resultatlista!D58-(Gällande!$F$27*Resultatlista!$E$3))/Gällande!$I$27)</f>
        <v>408.33475020278684</v>
      </c>
      <c r="F58" s="58">
        <f t="shared" si="4"/>
        <v>10</v>
      </c>
      <c r="G58" s="53"/>
      <c r="H58" s="53"/>
      <c r="I58" s="53"/>
      <c r="J58" s="53"/>
    </row>
    <row r="59" spans="1:10" x14ac:dyDescent="0.25">
      <c r="A59" s="89"/>
      <c r="B59" s="169" t="s">
        <v>867</v>
      </c>
      <c r="C59" s="168"/>
      <c r="D59" s="168"/>
      <c r="E59" s="61">
        <f>(Gällande!$F$50*Resultatlista!$E$3)+((Resultatlista!D59-(Gällande!$F$28*Resultatlista!$E$3))/Gällande!$I$28)</f>
        <v>449.40552206415276</v>
      </c>
      <c r="F59" s="58">
        <f t="shared" si="4"/>
        <v>7</v>
      </c>
      <c r="G59" s="53"/>
      <c r="H59" s="53"/>
      <c r="I59" s="53"/>
      <c r="J59" s="53"/>
    </row>
    <row r="60" spans="1:10" x14ac:dyDescent="0.25">
      <c r="A60" s="92"/>
      <c r="B60" s="58" t="s">
        <v>836</v>
      </c>
      <c r="C60" s="56"/>
      <c r="D60" s="56"/>
      <c r="E60" s="61">
        <f>(Gällande!$F$50*Resultatlista!$E$3)+((Resultatlista!D60-(Gällande!$F$56*Resultatlista!$E$3))/Gällande!$I$56)</f>
        <v>337.52238301307381</v>
      </c>
      <c r="F60" s="58">
        <f t="shared" ref="F60:F110" si="5">_xlfn.RANK.EQ(E60,$E$6:$E$111,0)</f>
        <v>42</v>
      </c>
      <c r="G60" s="53"/>
      <c r="H60" s="53"/>
      <c r="I60" s="53"/>
      <c r="J60" s="53"/>
    </row>
    <row r="61" spans="1:10" x14ac:dyDescent="0.25">
      <c r="A61" s="92"/>
      <c r="B61" s="58" t="s">
        <v>836</v>
      </c>
      <c r="C61" s="56"/>
      <c r="D61" s="56"/>
      <c r="E61" s="61">
        <f>(Gällande!$F$50*Resultatlista!$E$3)+((Resultatlista!D61-(Gällande!$F$56*Resultatlista!$E$3))/Gällande!$I$56)</f>
        <v>337.52238301307381</v>
      </c>
      <c r="F61" s="58">
        <f t="shared" si="5"/>
        <v>42</v>
      </c>
      <c r="G61" s="53"/>
      <c r="H61" s="53"/>
      <c r="I61" s="53"/>
      <c r="J61" s="53"/>
    </row>
    <row r="62" spans="1:10" x14ac:dyDescent="0.25">
      <c r="A62" s="92"/>
      <c r="B62" s="58" t="s">
        <v>835</v>
      </c>
      <c r="C62" s="56"/>
      <c r="D62" s="56"/>
      <c r="E62" s="61">
        <f>(Gällande!$F$50*Resultatlista!$E$3)+((Resultatlista!D62-(Gällande!$F$55*Resultatlista!$E$3))/Gällande!$I$55)</f>
        <v>406.75803945640627</v>
      </c>
      <c r="F62" s="58">
        <f t="shared" si="5"/>
        <v>13</v>
      </c>
      <c r="G62" s="53"/>
      <c r="H62" s="53"/>
      <c r="I62" s="53"/>
      <c r="J62" s="53"/>
    </row>
    <row r="63" spans="1:10" x14ac:dyDescent="0.25">
      <c r="A63" s="92"/>
      <c r="B63" s="58" t="s">
        <v>837</v>
      </c>
      <c r="C63" s="56"/>
      <c r="D63" s="56"/>
      <c r="E63" s="61">
        <f>(Gällande!$F$50*Resultatlista!$E$3)+((Resultatlista!D63-(Gällande!$F$57*Resultatlista!$E$3))/Gällande!$I$57)</f>
        <v>305.28024991760668</v>
      </c>
      <c r="F63" s="58">
        <f t="shared" si="5"/>
        <v>58</v>
      </c>
      <c r="G63" s="53"/>
      <c r="H63" s="53"/>
      <c r="I63" s="53"/>
      <c r="J63" s="53"/>
    </row>
    <row r="64" spans="1:10" x14ac:dyDescent="0.25">
      <c r="A64" s="92"/>
      <c r="B64" s="58" t="s">
        <v>837</v>
      </c>
      <c r="C64" s="56"/>
      <c r="D64" s="56"/>
      <c r="E64" s="61">
        <f>(Gällande!$F$50*Resultatlista!$E$3)+((Resultatlista!D64-(Gällande!$F$57*Resultatlista!$E$3))/Gällande!$I$57)</f>
        <v>305.28024991760668</v>
      </c>
      <c r="F64" s="58">
        <f t="shared" si="5"/>
        <v>58</v>
      </c>
      <c r="G64" s="53"/>
      <c r="H64" s="53"/>
      <c r="I64" s="53"/>
      <c r="J64" s="53"/>
    </row>
    <row r="65" spans="1:10" x14ac:dyDescent="0.25">
      <c r="A65" s="89"/>
      <c r="B65" s="58" t="s">
        <v>816</v>
      </c>
      <c r="C65" s="56"/>
      <c r="D65" s="56"/>
      <c r="E65" s="61">
        <f>(Gällande!$F$50*Resultatlista!$E$3)+((Resultatlista!D65-(Gällande!$F$29*Resultatlista!$E$3))/Gällande!$I$29)</f>
        <v>64.098535743255297</v>
      </c>
      <c r="F65" s="58">
        <f t="shared" si="5"/>
        <v>81</v>
      </c>
      <c r="G65" s="53"/>
      <c r="H65" s="53"/>
      <c r="I65" s="53"/>
      <c r="J65" s="53"/>
    </row>
    <row r="66" spans="1:10" x14ac:dyDescent="0.25">
      <c r="A66" s="89"/>
      <c r="B66" s="127" t="s">
        <v>888</v>
      </c>
      <c r="C66" s="56"/>
      <c r="D66" s="56"/>
      <c r="E66" s="61">
        <f>(Gällande!$F$50*Resultatlista!$E$3)+((Resultatlista!D66-(Gällande!$F$30*Resultatlista!$E$3))/Gällande!$I$30)</f>
        <v>387.11485140774784</v>
      </c>
      <c r="F66" s="58">
        <f t="shared" si="5"/>
        <v>17</v>
      </c>
      <c r="G66" s="53"/>
      <c r="H66" s="53"/>
      <c r="I66" s="53"/>
      <c r="J66" s="53"/>
    </row>
    <row r="67" spans="1:10" x14ac:dyDescent="0.25">
      <c r="A67" s="89"/>
      <c r="B67" s="127" t="s">
        <v>889</v>
      </c>
      <c r="C67" s="56"/>
      <c r="D67" s="56"/>
      <c r="E67" s="61">
        <f>(Gällande!$F$50*Resultatlista!$E$3)+((Resultatlista!D67-(Gällande!$F$32*Resultatlista!$E$3))/Gällande!$I$32)</f>
        <v>408.33475020278684</v>
      </c>
      <c r="F67" s="58">
        <f t="shared" si="5"/>
        <v>10</v>
      </c>
      <c r="G67" s="53"/>
      <c r="H67" s="53"/>
      <c r="I67" s="53"/>
      <c r="J67" s="53"/>
    </row>
    <row r="68" spans="1:10" x14ac:dyDescent="0.25">
      <c r="A68" s="89"/>
      <c r="B68" s="127" t="s">
        <v>889</v>
      </c>
      <c r="C68" s="56"/>
      <c r="D68" s="56"/>
      <c r="E68" s="61">
        <f>(Gällande!$F$50*Resultatlista!$E$3)+((Resultatlista!D68-(Gällande!$F$32*Resultatlista!$E$3))/Gällande!$I$32)</f>
        <v>408.33475020278684</v>
      </c>
      <c r="F68" s="58">
        <f t="shared" si="5"/>
        <v>10</v>
      </c>
      <c r="G68" s="53"/>
      <c r="H68" s="53"/>
      <c r="I68" s="53"/>
      <c r="J68" s="53"/>
    </row>
    <row r="69" spans="1:10" x14ac:dyDescent="0.25">
      <c r="A69" s="89"/>
      <c r="B69" s="58" t="s">
        <v>819</v>
      </c>
      <c r="C69" s="56"/>
      <c r="D69" s="56"/>
      <c r="E69" s="61">
        <f>(Gällande!$F$50*Resultatlista!$E$3)+((Resultatlista!D69-(Gällande!$F$34*Resultatlista!$E$3))/Gällande!$I$34)</f>
        <v>452.9193332567047</v>
      </c>
      <c r="F69" s="58">
        <f t="shared" si="5"/>
        <v>5</v>
      </c>
      <c r="G69" s="53"/>
      <c r="H69" s="53"/>
      <c r="I69" s="53"/>
      <c r="J69" s="53"/>
    </row>
    <row r="70" spans="1:10" x14ac:dyDescent="0.25">
      <c r="A70" s="89"/>
      <c r="B70" s="58" t="s">
        <v>819</v>
      </c>
      <c r="C70" s="56"/>
      <c r="D70" s="56"/>
      <c r="E70" s="61">
        <f>(Gällande!$F$50*Resultatlista!$E$3)+((Resultatlista!D70-(Gällande!$F$34*Resultatlista!$E$3))/Gällande!$I$34)</f>
        <v>452.9193332567047</v>
      </c>
      <c r="F70" s="58">
        <f t="shared" si="5"/>
        <v>5</v>
      </c>
      <c r="G70" s="53"/>
      <c r="H70" s="53"/>
      <c r="I70" s="53"/>
      <c r="J70" s="53"/>
    </row>
    <row r="71" spans="1:10" x14ac:dyDescent="0.25">
      <c r="A71" s="89"/>
      <c r="B71" s="58" t="s">
        <v>818</v>
      </c>
      <c r="C71" s="56"/>
      <c r="D71" s="56"/>
      <c r="E71" s="61">
        <f>(Gällande!$F$50*Resultatlista!$E$3)+((Resultatlista!D71-(Gällande!$F$33*Resultatlista!$E$3))/Gällande!$I$33)</f>
        <v>489.72773899169908</v>
      </c>
      <c r="F71" s="58">
        <f t="shared" si="5"/>
        <v>1</v>
      </c>
      <c r="G71" s="53"/>
      <c r="H71" s="53"/>
      <c r="I71" s="53"/>
      <c r="J71" s="53"/>
    </row>
    <row r="72" spans="1:10" x14ac:dyDescent="0.25">
      <c r="A72" s="89"/>
      <c r="B72" s="58" t="s">
        <v>818</v>
      </c>
      <c r="C72" s="56"/>
      <c r="D72" s="56"/>
      <c r="E72" s="61">
        <f>(Gällande!$F$50*Resultatlista!$E$3)+((Resultatlista!D72-(Gällande!$F$33*Resultatlista!$E$3))/Gällande!$I$33)</f>
        <v>489.72773899169908</v>
      </c>
      <c r="F72" s="58">
        <f t="shared" si="5"/>
        <v>1</v>
      </c>
      <c r="G72" s="53"/>
      <c r="H72" s="53"/>
      <c r="I72" s="53"/>
      <c r="J72" s="53"/>
    </row>
    <row r="73" spans="1:10" x14ac:dyDescent="0.25">
      <c r="A73" s="92"/>
      <c r="B73" s="58" t="s">
        <v>839</v>
      </c>
      <c r="C73" s="56"/>
      <c r="D73" s="56"/>
      <c r="E73" s="61">
        <f>(Gällande!$F$50*Resultatlista!$E$3)+((Resultatlista!D73-(Gällande!$F$59*Resultatlista!$E$3))/Gällande!$I$59)</f>
        <v>381.53830080253073</v>
      </c>
      <c r="F73" s="58">
        <f t="shared" si="5"/>
        <v>22</v>
      </c>
      <c r="G73" s="53"/>
      <c r="H73" s="53"/>
      <c r="I73" s="53"/>
      <c r="J73" s="53"/>
    </row>
    <row r="74" spans="1:10" x14ac:dyDescent="0.25">
      <c r="A74" s="92"/>
      <c r="B74" s="58" t="s">
        <v>839</v>
      </c>
      <c r="C74" s="56"/>
      <c r="D74" s="56"/>
      <c r="E74" s="61">
        <f>(Gällande!$F$50*Resultatlista!$E$3)+((Resultatlista!D74-(Gällande!$F$59*Resultatlista!$E$3))/Gällande!$I$59)</f>
        <v>381.53830080253073</v>
      </c>
      <c r="F74" s="58">
        <f t="shared" si="5"/>
        <v>22</v>
      </c>
      <c r="G74" s="53"/>
      <c r="H74" s="53"/>
      <c r="I74" s="53"/>
      <c r="J74" s="53"/>
    </row>
    <row r="75" spans="1:10" x14ac:dyDescent="0.25">
      <c r="A75" s="92"/>
      <c r="B75" s="58" t="s">
        <v>839</v>
      </c>
      <c r="C75" s="56"/>
      <c r="D75" s="56"/>
      <c r="E75" s="61">
        <f>(Gällande!$F$50*Resultatlista!$E$3)+((Resultatlista!D75-(Gällande!$F$59*Resultatlista!$E$3))/Gällande!$I$59)</f>
        <v>381.53830080253073</v>
      </c>
      <c r="F75" s="58">
        <f t="shared" si="5"/>
        <v>22</v>
      </c>
      <c r="G75" s="53"/>
      <c r="H75" s="53"/>
      <c r="I75" s="53"/>
      <c r="J75" s="53"/>
    </row>
    <row r="76" spans="1:10" x14ac:dyDescent="0.25">
      <c r="A76" s="92"/>
      <c r="B76" s="58" t="s">
        <v>839</v>
      </c>
      <c r="C76" s="56"/>
      <c r="D76" s="56"/>
      <c r="E76" s="61">
        <f>(Gällande!$F$50*Resultatlista!$E$3)+((Resultatlista!D76-(Gällande!$F$59*Resultatlista!$E$3))/Gällande!$I$59)</f>
        <v>381.53830080253073</v>
      </c>
      <c r="F76" s="58">
        <f t="shared" si="5"/>
        <v>22</v>
      </c>
      <c r="G76" s="53"/>
      <c r="H76" s="53"/>
      <c r="I76" s="53"/>
      <c r="J76" s="53"/>
    </row>
    <row r="77" spans="1:10" x14ac:dyDescent="0.25">
      <c r="A77" s="92"/>
      <c r="B77" s="58" t="s">
        <v>838</v>
      </c>
      <c r="C77" s="56"/>
      <c r="D77" s="56"/>
      <c r="E77" s="61">
        <f>(Gällande!$F$50*Resultatlista!$E$3)+((Resultatlista!D77-(Gällande!$F$58*Resultatlista!$E$3))/Gällande!$I$58)</f>
        <v>396.88269870926644</v>
      </c>
      <c r="F77" s="58">
        <f t="shared" si="5"/>
        <v>14</v>
      </c>
      <c r="G77" s="53"/>
      <c r="H77" s="53"/>
      <c r="I77" s="53"/>
      <c r="J77" s="53"/>
    </row>
    <row r="78" spans="1:10" x14ac:dyDescent="0.25">
      <c r="A78" s="92"/>
      <c r="B78" s="58" t="s">
        <v>838</v>
      </c>
      <c r="C78" s="56"/>
      <c r="D78" s="56"/>
      <c r="E78" s="61">
        <f>(Gällande!$F$50*Resultatlista!$E$3)+((Resultatlista!D78-(Gällande!$F$58*Resultatlista!$E$3))/Gällande!$I$58)</f>
        <v>396.88269870926644</v>
      </c>
      <c r="F78" s="58">
        <f t="shared" si="5"/>
        <v>14</v>
      </c>
      <c r="G78" s="53"/>
      <c r="H78" s="53"/>
      <c r="I78" s="53"/>
      <c r="J78" s="53"/>
    </row>
    <row r="79" spans="1:10" x14ac:dyDescent="0.25">
      <c r="A79" s="92"/>
      <c r="B79" s="58" t="s">
        <v>841</v>
      </c>
      <c r="C79" s="56"/>
      <c r="D79" s="56"/>
      <c r="E79" s="61">
        <f>(Gällande!$F$50*Resultatlista!$E$3)+((Resultatlista!D79-(Gällande!$F$61*Resultatlista!$E$3))/Gällande!$I$61)</f>
        <v>275.78824233865384</v>
      </c>
      <c r="F79" s="58">
        <f t="shared" si="5"/>
        <v>64</v>
      </c>
      <c r="G79" s="53"/>
      <c r="H79" s="53"/>
      <c r="I79" s="53"/>
      <c r="J79" s="53"/>
    </row>
    <row r="80" spans="1:10" x14ac:dyDescent="0.25">
      <c r="A80" s="92"/>
      <c r="B80" s="58" t="s">
        <v>841</v>
      </c>
      <c r="C80" s="56"/>
      <c r="D80" s="56"/>
      <c r="E80" s="61">
        <f>(Gällande!$F$50*Resultatlista!$E$3)+((Resultatlista!D80-(Gällande!$F$61*Resultatlista!$E$3))/Gällande!$I$61)</f>
        <v>275.78824233865384</v>
      </c>
      <c r="F80" s="58">
        <f t="shared" si="5"/>
        <v>64</v>
      </c>
      <c r="G80" s="53"/>
      <c r="H80" s="53"/>
      <c r="I80" s="53"/>
      <c r="J80" s="53"/>
    </row>
    <row r="81" spans="1:10" x14ac:dyDescent="0.25">
      <c r="A81" s="92"/>
      <c r="B81" s="58" t="s">
        <v>840</v>
      </c>
      <c r="C81" s="56"/>
      <c r="D81" s="56"/>
      <c r="E81" s="61">
        <f>(Gällande!$F$50*Resultatlista!$E$3)+((Resultatlista!D81-(Gällande!$F$60*Resultatlista!$E$3))/Gällande!$I$60)</f>
        <v>309.58441151184275</v>
      </c>
      <c r="F81" s="58">
        <f t="shared" si="5"/>
        <v>54</v>
      </c>
      <c r="G81" s="53"/>
      <c r="H81" s="53"/>
      <c r="I81" s="53"/>
      <c r="J81" s="53"/>
    </row>
    <row r="82" spans="1:10" x14ac:dyDescent="0.25">
      <c r="A82" s="92"/>
      <c r="B82" s="58" t="s">
        <v>840</v>
      </c>
      <c r="C82" s="56"/>
      <c r="D82" s="56"/>
      <c r="E82" s="61">
        <f>(Gällande!$F$50*Resultatlista!$E$3)+((Resultatlista!D82-(Gällande!$F$60*Resultatlista!$E$3))/Gällande!$I$60)</f>
        <v>309.58441151184275</v>
      </c>
      <c r="F82" s="58">
        <f t="shared" si="5"/>
        <v>54</v>
      </c>
      <c r="G82" s="53"/>
      <c r="H82" s="53"/>
      <c r="I82" s="53"/>
      <c r="J82" s="53"/>
    </row>
    <row r="83" spans="1:10" x14ac:dyDescent="0.25">
      <c r="A83" s="92"/>
      <c r="B83" s="58" t="s">
        <v>842</v>
      </c>
      <c r="C83" s="56"/>
      <c r="D83" s="56"/>
      <c r="E83" s="61">
        <f>(Gällande!$F$50*Resultatlista!$E$3)+((Resultatlista!D83-(Gällande!$F$63*Resultatlista!$E$3))/Gällande!$I$63)</f>
        <v>348.153158003474</v>
      </c>
      <c r="F83" s="58">
        <f t="shared" si="5"/>
        <v>38</v>
      </c>
      <c r="G83" s="53"/>
      <c r="H83" s="53"/>
      <c r="I83" s="53"/>
      <c r="J83" s="53"/>
    </row>
    <row r="84" spans="1:10" x14ac:dyDescent="0.25">
      <c r="A84" s="89"/>
      <c r="B84" s="58" t="s">
        <v>820</v>
      </c>
      <c r="C84" s="56"/>
      <c r="D84" s="56"/>
      <c r="E84" s="61">
        <f>(Gällande!$F$50*Resultatlista!$E$3)+((Resultatlista!D84-(Gällande!$F$35*Resultatlista!$E$3))/Gällande!$I$35)</f>
        <v>173.13302506744225</v>
      </c>
      <c r="F84" s="58">
        <f t="shared" si="5"/>
        <v>73</v>
      </c>
      <c r="G84" s="53"/>
      <c r="H84" s="53"/>
      <c r="I84" s="53"/>
      <c r="J84" s="53"/>
    </row>
    <row r="85" spans="1:10" x14ac:dyDescent="0.25">
      <c r="A85" s="89"/>
      <c r="B85" s="58" t="s">
        <v>820</v>
      </c>
      <c r="C85" s="56"/>
      <c r="D85" s="56"/>
      <c r="E85" s="61">
        <f>(Gällande!$F$50*Resultatlista!$E$3)+((Resultatlista!D85-(Gällande!$F$35*Resultatlista!$E$3))/Gällande!$I$35)</f>
        <v>173.13302506744225</v>
      </c>
      <c r="F85" s="58">
        <f t="shared" si="5"/>
        <v>73</v>
      </c>
      <c r="G85" s="53"/>
      <c r="H85" s="53"/>
      <c r="I85" s="53"/>
      <c r="J85" s="53"/>
    </row>
    <row r="86" spans="1:10" x14ac:dyDescent="0.25">
      <c r="A86" s="89"/>
      <c r="B86" s="127" t="s">
        <v>891</v>
      </c>
      <c r="C86" s="56"/>
      <c r="D86" s="56"/>
      <c r="E86" s="61">
        <f>(Gällande!$F$50*Resultatlista!$E$3)+((Resultatlista!D86-(Gällande!$F$37*Resultatlista!$E$3))/Gällande!$I$37)</f>
        <v>480.5220694681534</v>
      </c>
      <c r="F86" s="58">
        <f t="shared" si="5"/>
        <v>3</v>
      </c>
      <c r="G86" s="53"/>
      <c r="H86" s="53"/>
      <c r="I86" s="53"/>
      <c r="J86" s="53"/>
    </row>
    <row r="87" spans="1:10" x14ac:dyDescent="0.25">
      <c r="A87" s="89"/>
      <c r="B87" s="127" t="s">
        <v>891</v>
      </c>
      <c r="C87" s="56"/>
      <c r="D87" s="56"/>
      <c r="E87" s="61">
        <f>(Gällande!$F$50*Resultatlista!$E$3)+((Resultatlista!D87-(Gällande!$F$37*Resultatlista!$E$3))/Gällande!$I$37)</f>
        <v>480.5220694681534</v>
      </c>
      <c r="F87" s="58">
        <f t="shared" si="5"/>
        <v>3</v>
      </c>
      <c r="G87" s="53"/>
      <c r="H87" s="53"/>
      <c r="I87" s="53"/>
      <c r="J87" s="53"/>
    </row>
    <row r="88" spans="1:10" x14ac:dyDescent="0.25">
      <c r="A88" s="89"/>
      <c r="B88" s="127" t="s">
        <v>890</v>
      </c>
      <c r="C88" s="56"/>
      <c r="D88" s="56"/>
      <c r="E88" s="61">
        <f>(Gällande!$F$50*Resultatlista!$E$3)+((Resultatlista!D88-(Gällande!$F$36*Resultatlista!$E$3))/Gällande!$I$36)</f>
        <v>314.3384577625402</v>
      </c>
      <c r="F88" s="58">
        <f t="shared" si="5"/>
        <v>50</v>
      </c>
      <c r="G88" s="53"/>
      <c r="H88" s="53"/>
      <c r="I88" s="53"/>
      <c r="J88" s="53"/>
    </row>
    <row r="89" spans="1:10" x14ac:dyDescent="0.25">
      <c r="A89" s="89"/>
      <c r="B89" s="127" t="s">
        <v>890</v>
      </c>
      <c r="C89" s="56"/>
      <c r="D89" s="56"/>
      <c r="E89" s="61">
        <f>(Gällande!$F$50*Resultatlista!$E$3)+((Resultatlista!D89-(Gällande!$F$36*Resultatlista!$E$3))/Gällande!$I$36)</f>
        <v>314.3384577625402</v>
      </c>
      <c r="F89" s="58">
        <f t="shared" si="5"/>
        <v>50</v>
      </c>
      <c r="G89" s="53"/>
      <c r="H89" s="53"/>
      <c r="I89" s="53"/>
      <c r="J89" s="53"/>
    </row>
    <row r="90" spans="1:10" x14ac:dyDescent="0.25">
      <c r="A90" s="89"/>
      <c r="B90" s="127" t="s">
        <v>893</v>
      </c>
      <c r="C90" s="56"/>
      <c r="D90" s="56"/>
      <c r="E90" s="61">
        <f>(Gällande!$F$50*Resultatlista!$E$3)+((Resultatlista!D90-(Gällande!$F$41*Resultatlista!$E$3))/Gällande!$I$41)</f>
        <v>313.39876820237282</v>
      </c>
      <c r="F90" s="58">
        <f t="shared" si="5"/>
        <v>52</v>
      </c>
      <c r="G90" s="53"/>
      <c r="H90" s="53"/>
      <c r="I90" s="53"/>
      <c r="J90" s="53"/>
    </row>
    <row r="91" spans="1:10" x14ac:dyDescent="0.25">
      <c r="A91" s="89"/>
      <c r="B91" s="127" t="s">
        <v>893</v>
      </c>
      <c r="C91" s="56"/>
      <c r="D91" s="56"/>
      <c r="E91" s="61">
        <f>(Gällande!$F$50*Resultatlista!$E$3)+((Resultatlista!D91-(Gällande!$F$41*Resultatlista!$E$3))/Gällande!$I$41)</f>
        <v>313.39876820237282</v>
      </c>
      <c r="F91" s="58">
        <f t="shared" si="5"/>
        <v>52</v>
      </c>
      <c r="G91" s="53"/>
      <c r="H91" s="53"/>
      <c r="I91" s="53"/>
      <c r="J91" s="53"/>
    </row>
    <row r="92" spans="1:10" x14ac:dyDescent="0.25">
      <c r="A92" s="89"/>
      <c r="B92" s="127" t="s">
        <v>892</v>
      </c>
      <c r="C92" s="56"/>
      <c r="D92" s="56"/>
      <c r="E92" s="61">
        <f>(Gällande!$F$50*Resultatlista!$E$3)+((Resultatlista!D92-(Gällande!$F$40*Resultatlista!$E$3))/Gällande!$I$40)</f>
        <v>308.96708619015578</v>
      </c>
      <c r="F92" s="58">
        <f t="shared" si="5"/>
        <v>56</v>
      </c>
      <c r="G92" s="53"/>
      <c r="H92" s="53"/>
      <c r="I92" s="53"/>
      <c r="J92" s="53"/>
    </row>
    <row r="93" spans="1:10" x14ac:dyDescent="0.25">
      <c r="A93" s="89"/>
      <c r="B93" s="127" t="s">
        <v>892</v>
      </c>
      <c r="C93" s="56"/>
      <c r="D93" s="56"/>
      <c r="E93" s="61">
        <f>(Gällande!$F$50*Resultatlista!$E$3)+((Resultatlista!D93-(Gällande!$F$40*Resultatlista!$E$3))/Gällande!$I$40)</f>
        <v>308.96708619015578</v>
      </c>
      <c r="F93" s="58">
        <f t="shared" si="5"/>
        <v>56</v>
      </c>
      <c r="G93" s="53"/>
      <c r="H93" s="53"/>
      <c r="I93" s="53"/>
      <c r="J93" s="53"/>
    </row>
    <row r="94" spans="1:10" x14ac:dyDescent="0.25">
      <c r="A94" s="89"/>
      <c r="B94" s="58" t="s">
        <v>824</v>
      </c>
      <c r="C94" s="56"/>
      <c r="D94" s="56"/>
      <c r="E94" s="61">
        <f>(Gällande!$F$50*Resultatlista!$E$3)+((Resultatlista!D94-(Gällande!$F$43*Resultatlista!$E$3))/Gällande!$I$43)</f>
        <v>347.55974171898259</v>
      </c>
      <c r="F94" s="58">
        <f t="shared" si="5"/>
        <v>39</v>
      </c>
      <c r="G94" s="53"/>
      <c r="H94" s="53"/>
      <c r="I94" s="53"/>
      <c r="J94" s="53"/>
    </row>
    <row r="95" spans="1:10" x14ac:dyDescent="0.25">
      <c r="A95" s="89"/>
      <c r="B95" s="58" t="s">
        <v>824</v>
      </c>
      <c r="C95" s="56"/>
      <c r="D95" s="56"/>
      <c r="E95" s="61">
        <f>(Gällande!$F$50*Resultatlista!$E$3)+((Resultatlista!D95-(Gällande!$F$43*Resultatlista!$E$3))/Gällande!$I$43)</f>
        <v>347.55974171898259</v>
      </c>
      <c r="F95" s="58">
        <f t="shared" si="5"/>
        <v>39</v>
      </c>
      <c r="G95" s="53"/>
      <c r="H95" s="53"/>
      <c r="I95" s="53"/>
      <c r="J95" s="53"/>
    </row>
    <row r="96" spans="1:10" x14ac:dyDescent="0.25">
      <c r="A96" s="89"/>
      <c r="B96" s="58" t="s">
        <v>824</v>
      </c>
      <c r="C96" s="56"/>
      <c r="D96" s="56"/>
      <c r="E96" s="61">
        <f>(Gällande!$F$50*Resultatlista!$E$3)+((Resultatlista!D96-(Gällande!$F$43*Resultatlista!$E$3))/Gällande!$I$43)</f>
        <v>347.55974171898259</v>
      </c>
      <c r="F96" s="58">
        <f t="shared" si="5"/>
        <v>39</v>
      </c>
      <c r="G96" s="53"/>
      <c r="H96" s="53"/>
      <c r="I96" s="53"/>
      <c r="J96" s="53"/>
    </row>
    <row r="97" spans="1:10" x14ac:dyDescent="0.25">
      <c r="A97" s="89"/>
      <c r="B97" s="58" t="s">
        <v>823</v>
      </c>
      <c r="C97" s="56"/>
      <c r="D97" s="56"/>
      <c r="E97" s="61">
        <f>(Gällande!$F$50*Resultatlista!$E$3)+((Resultatlista!D97-(Gällande!$F$42*Resultatlista!$E$3))/Gällande!$I$42)</f>
        <v>303.21201997122529</v>
      </c>
      <c r="F97" s="58">
        <f t="shared" si="5"/>
        <v>60</v>
      </c>
      <c r="G97" s="53"/>
      <c r="H97" s="53"/>
      <c r="I97" s="53"/>
      <c r="J97" s="53"/>
    </row>
    <row r="98" spans="1:10" x14ac:dyDescent="0.25">
      <c r="A98" s="89"/>
      <c r="B98" s="58" t="s">
        <v>823</v>
      </c>
      <c r="C98" s="56"/>
      <c r="D98" s="56"/>
      <c r="E98" s="61">
        <f>(Gällande!$F$50*Resultatlista!$E$3)+((Resultatlista!D98-(Gällande!$F$42*Resultatlista!$E$3))/Gällande!$I$42)</f>
        <v>303.21201997122529</v>
      </c>
      <c r="F98" s="58">
        <f t="shared" si="5"/>
        <v>60</v>
      </c>
      <c r="G98" s="53"/>
      <c r="H98" s="53"/>
      <c r="I98" s="53"/>
      <c r="J98" s="53"/>
    </row>
    <row r="99" spans="1:10" x14ac:dyDescent="0.25">
      <c r="A99" s="92"/>
      <c r="B99" s="58" t="s">
        <v>844</v>
      </c>
      <c r="C99" s="56"/>
      <c r="D99" s="56"/>
      <c r="E99" s="61">
        <f>(Gällande!$F$50*Resultatlista!$E$3)+((Resultatlista!D99-(Gällande!$F$65*Resultatlista!$E$3))/Gällande!$I$65)</f>
        <v>356.30909892496959</v>
      </c>
      <c r="F99" s="58">
        <f t="shared" si="5"/>
        <v>34</v>
      </c>
      <c r="G99" s="53"/>
      <c r="H99" s="53"/>
      <c r="I99" s="53"/>
      <c r="J99" s="53"/>
    </row>
    <row r="100" spans="1:10" x14ac:dyDescent="0.25">
      <c r="A100" s="92"/>
      <c r="B100" s="58" t="s">
        <v>844</v>
      </c>
      <c r="C100" s="56"/>
      <c r="D100" s="56"/>
      <c r="E100" s="61">
        <f>(Gällande!$F$50*Resultatlista!$E$3)+((Resultatlista!D100-(Gällande!$F$65*Resultatlista!$E$3))/Gällande!$I$65)</f>
        <v>356.30909892496959</v>
      </c>
      <c r="F100" s="58">
        <f t="shared" si="5"/>
        <v>34</v>
      </c>
      <c r="G100" s="53"/>
      <c r="H100" s="53"/>
      <c r="I100" s="53"/>
      <c r="J100" s="53"/>
    </row>
    <row r="101" spans="1:10" x14ac:dyDescent="0.25">
      <c r="A101" s="92"/>
      <c r="B101" s="58" t="s">
        <v>844</v>
      </c>
      <c r="C101" s="56"/>
      <c r="D101" s="56"/>
      <c r="E101" s="61">
        <f>(Gällande!$F$50*Resultatlista!$E$3)+((Resultatlista!D101-(Gällande!$F$65*Resultatlista!$E$3))/Gällande!$I$65)</f>
        <v>356.30909892496959</v>
      </c>
      <c r="F101" s="58">
        <f t="shared" si="5"/>
        <v>34</v>
      </c>
      <c r="G101" s="53"/>
      <c r="H101" s="53"/>
      <c r="I101" s="53"/>
      <c r="J101" s="53"/>
    </row>
    <row r="102" spans="1:10" x14ac:dyDescent="0.25">
      <c r="A102" s="92"/>
      <c r="B102" s="58" t="s">
        <v>844</v>
      </c>
      <c r="C102" s="56"/>
      <c r="D102" s="56"/>
      <c r="E102" s="61">
        <f>(Gällande!$F$50*Resultatlista!$E$3)+((Resultatlista!D102-(Gällande!$F$65*Resultatlista!$E$3))/Gällande!$I$65)</f>
        <v>356.30909892496959</v>
      </c>
      <c r="F102" s="58">
        <f t="shared" si="5"/>
        <v>34</v>
      </c>
      <c r="G102" s="53"/>
      <c r="H102" s="53"/>
      <c r="I102" s="53"/>
      <c r="J102" s="53"/>
    </row>
    <row r="103" spans="1:10" x14ac:dyDescent="0.25">
      <c r="A103" s="92"/>
      <c r="B103" s="58" t="s">
        <v>843</v>
      </c>
      <c r="C103" s="56"/>
      <c r="D103" s="56"/>
      <c r="E103" s="61">
        <f>(Gällande!$F$50*Resultatlista!$E$3)+((Resultatlista!D103-(Gällande!$F$64*Resultatlista!$E$3))/Gällande!$I$64)</f>
        <v>425.82692523471604</v>
      </c>
      <c r="F103" s="58">
        <f t="shared" si="5"/>
        <v>8</v>
      </c>
      <c r="G103" s="53"/>
      <c r="H103" s="53"/>
      <c r="I103" s="53"/>
      <c r="J103" s="53"/>
    </row>
    <row r="104" spans="1:10" x14ac:dyDescent="0.25">
      <c r="A104" s="92"/>
      <c r="B104" s="58" t="s">
        <v>843</v>
      </c>
      <c r="C104" s="56"/>
      <c r="D104" s="56"/>
      <c r="E104" s="61">
        <f>(Gällande!$F$50*Resultatlista!$E$3)+((Resultatlista!D104-(Gällande!$F$64*Resultatlista!$E$3))/Gällande!$I$64)</f>
        <v>425.82692523471604</v>
      </c>
      <c r="F104" s="58">
        <f t="shared" si="5"/>
        <v>8</v>
      </c>
      <c r="G104" s="53"/>
      <c r="H104" s="53"/>
      <c r="I104" s="53"/>
      <c r="J104" s="53"/>
    </row>
    <row r="105" spans="1:10" x14ac:dyDescent="0.25">
      <c r="A105" s="92"/>
      <c r="B105" s="58" t="s">
        <v>846</v>
      </c>
      <c r="C105" s="56"/>
      <c r="D105" s="56"/>
      <c r="E105" s="61">
        <f>(Gällande!$F$50*Resultatlista!$E$3)+((Resultatlista!D105-(Gällande!$F$67*Resultatlista!$E$3))/Gällande!$I$67)</f>
        <v>181.46713237967185</v>
      </c>
      <c r="F105" s="58">
        <f t="shared" si="5"/>
        <v>71</v>
      </c>
      <c r="G105" s="53"/>
      <c r="H105" s="53"/>
      <c r="I105" s="53"/>
      <c r="J105" s="53"/>
    </row>
    <row r="106" spans="1:10" x14ac:dyDescent="0.25">
      <c r="A106" s="92"/>
      <c r="B106" s="58" t="s">
        <v>846</v>
      </c>
      <c r="C106" s="56"/>
      <c r="D106" s="56"/>
      <c r="E106" s="61">
        <f>(Gällande!$F$50*Resultatlista!$E$3)+((Resultatlista!D106-(Gällande!$F$67*Resultatlista!$E$3))/Gällande!$I$67)</f>
        <v>181.46713237967185</v>
      </c>
      <c r="F106" s="58">
        <f t="shared" si="5"/>
        <v>71</v>
      </c>
      <c r="G106" s="53"/>
      <c r="H106" s="53"/>
      <c r="I106" s="53"/>
      <c r="J106" s="53"/>
    </row>
    <row r="107" spans="1:10" x14ac:dyDescent="0.25">
      <c r="A107" s="92"/>
      <c r="B107" s="58" t="s">
        <v>848</v>
      </c>
      <c r="C107" s="56"/>
      <c r="D107" s="56"/>
      <c r="E107" s="61">
        <f>(Gällande!$F$50*Resultatlista!$E$3)+((Resultatlista!D107-(Gällande!$F$69*Resultatlista!$E$3))/Gällande!$I$69)</f>
        <v>217.41955629203989</v>
      </c>
      <c r="F107" s="58">
        <f t="shared" si="5"/>
        <v>66</v>
      </c>
      <c r="G107" s="53"/>
      <c r="H107" s="53"/>
      <c r="I107" s="53"/>
      <c r="J107" s="53"/>
    </row>
    <row r="108" spans="1:10" x14ac:dyDescent="0.25">
      <c r="A108" s="92"/>
      <c r="B108" s="58" t="s">
        <v>848</v>
      </c>
      <c r="C108" s="56"/>
      <c r="D108" s="56"/>
      <c r="E108" s="61">
        <f>(Gällande!$F$50*Resultatlista!$E$3)+((Resultatlista!D108-(Gällande!$F$69*Resultatlista!$E$3))/Gällande!$I$69)</f>
        <v>217.41955629203989</v>
      </c>
      <c r="F108" s="58">
        <f t="shared" si="5"/>
        <v>66</v>
      </c>
      <c r="G108" s="53"/>
      <c r="H108" s="53"/>
      <c r="I108" s="53"/>
      <c r="J108" s="53"/>
    </row>
    <row r="109" spans="1:10" x14ac:dyDescent="0.25">
      <c r="A109" s="92"/>
      <c r="B109" s="58" t="s">
        <v>847</v>
      </c>
      <c r="C109" s="56"/>
      <c r="D109" s="56"/>
      <c r="E109" s="61">
        <f>(Gällande!$F$50*Resultatlista!$E$3)+((Resultatlista!D109-(Gällande!$F$68*Resultatlista!$E$3))/Gällande!$I$68)</f>
        <v>99.744944466720426</v>
      </c>
      <c r="F109" s="58">
        <f t="shared" si="5"/>
        <v>79</v>
      </c>
      <c r="G109" s="53"/>
      <c r="H109" s="53"/>
      <c r="I109" s="53"/>
      <c r="J109" s="53"/>
    </row>
    <row r="110" spans="1:10" x14ac:dyDescent="0.25">
      <c r="A110" s="92"/>
      <c r="B110" s="58" t="s">
        <v>847</v>
      </c>
      <c r="C110" s="56"/>
      <c r="D110" s="56"/>
      <c r="E110" s="61">
        <f>(Gällande!$F$50*Resultatlista!$E$3)+((Resultatlista!D110-(Gällande!$F$68*Resultatlista!$E$3))/Gällande!$I$68)</f>
        <v>99.744944466720426</v>
      </c>
      <c r="F110" s="58">
        <f t="shared" si="5"/>
        <v>79</v>
      </c>
      <c r="G110" s="53"/>
      <c r="H110" s="53"/>
      <c r="I110" s="53"/>
      <c r="J110" s="53"/>
    </row>
    <row r="111" spans="1:10" x14ac:dyDescent="0.25">
      <c r="A111" s="53"/>
      <c r="B111" s="53"/>
      <c r="C111" s="53"/>
      <c r="D111" s="53"/>
      <c r="E111" s="55"/>
      <c r="F111" s="55"/>
      <c r="G111" s="53"/>
      <c r="H111" s="53"/>
      <c r="I111" s="53"/>
      <c r="J111" s="53"/>
    </row>
    <row r="112" spans="1:10" x14ac:dyDescent="0.25">
      <c r="A112" s="53"/>
      <c r="B112" s="53"/>
      <c r="C112" s="53"/>
      <c r="D112" s="53"/>
      <c r="E112" s="55"/>
      <c r="F112" s="55"/>
      <c r="G112" s="53"/>
      <c r="H112" s="53"/>
      <c r="I112" s="53"/>
      <c r="J112" s="53"/>
    </row>
    <row r="113" spans="1:10" x14ac:dyDescent="0.25">
      <c r="A113" s="53"/>
      <c r="B113" s="53"/>
      <c r="C113" s="53"/>
      <c r="D113" s="53"/>
      <c r="E113" s="55"/>
      <c r="F113" s="55"/>
      <c r="G113" s="53"/>
      <c r="H113" s="53"/>
      <c r="I113" s="53"/>
      <c r="J113" s="53"/>
    </row>
  </sheetData>
  <phoneticPr fontId="37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10E61-3E20-4199-B7C9-8F14D327CE98}">
  <dimension ref="A1:C89"/>
  <sheetViews>
    <sheetView workbookViewId="0">
      <selection activeCell="J32" sqref="J32"/>
    </sheetView>
  </sheetViews>
  <sheetFormatPr defaultRowHeight="15" x14ac:dyDescent="0.25"/>
  <cols>
    <col min="2" max="2" width="9.140625" style="64"/>
  </cols>
  <sheetData>
    <row r="1" spans="1:3" x14ac:dyDescent="0.25">
      <c r="A1" s="27" t="s">
        <v>787</v>
      </c>
    </row>
    <row r="3" spans="1:3" x14ac:dyDescent="0.25">
      <c r="A3" t="s">
        <v>788</v>
      </c>
    </row>
    <row r="4" spans="1:3" x14ac:dyDescent="0.25">
      <c r="C4" t="s">
        <v>771</v>
      </c>
    </row>
    <row r="5" spans="1:3" x14ac:dyDescent="0.25">
      <c r="A5" t="s">
        <v>789</v>
      </c>
      <c r="B5" s="64">
        <v>604</v>
      </c>
      <c r="C5" s="65">
        <f>B5/72</f>
        <v>8.3888888888888893</v>
      </c>
    </row>
    <row r="6" spans="1:3" x14ac:dyDescent="0.25">
      <c r="C6" s="65"/>
    </row>
    <row r="7" spans="1:3" x14ac:dyDescent="0.25">
      <c r="A7" t="s">
        <v>790</v>
      </c>
      <c r="B7" s="64">
        <v>592</v>
      </c>
      <c r="C7" s="65">
        <f t="shared" ref="C7:C89" si="0">B7/72</f>
        <v>8.2222222222222214</v>
      </c>
    </row>
    <row r="8" spans="1:3" x14ac:dyDescent="0.25">
      <c r="C8" s="65"/>
    </row>
    <row r="9" spans="1:3" x14ac:dyDescent="0.25">
      <c r="A9" t="s">
        <v>791</v>
      </c>
      <c r="B9" s="64">
        <v>639</v>
      </c>
      <c r="C9" s="65">
        <f t="shared" si="0"/>
        <v>8.875</v>
      </c>
    </row>
    <row r="10" spans="1:3" x14ac:dyDescent="0.25">
      <c r="B10" s="64">
        <v>631</v>
      </c>
      <c r="C10" s="65">
        <f t="shared" si="0"/>
        <v>8.7638888888888893</v>
      </c>
    </row>
    <row r="11" spans="1:3" x14ac:dyDescent="0.25">
      <c r="B11" s="64">
        <v>622</v>
      </c>
      <c r="C11" s="65">
        <f t="shared" si="0"/>
        <v>8.6388888888888893</v>
      </c>
    </row>
    <row r="12" spans="1:3" x14ac:dyDescent="0.25">
      <c r="B12" s="64">
        <v>602</v>
      </c>
      <c r="C12" s="65">
        <f t="shared" si="0"/>
        <v>8.3611111111111107</v>
      </c>
    </row>
    <row r="13" spans="1:3" x14ac:dyDescent="0.25">
      <c r="B13" s="64">
        <v>547</v>
      </c>
      <c r="C13" s="65">
        <f t="shared" si="0"/>
        <v>7.5972222222222223</v>
      </c>
    </row>
    <row r="14" spans="1:3" x14ac:dyDescent="0.25">
      <c r="B14" s="63">
        <v>544</v>
      </c>
      <c r="C14" s="65">
        <f t="shared" si="0"/>
        <v>7.5555555555555554</v>
      </c>
    </row>
    <row r="15" spans="1:3" x14ac:dyDescent="0.25">
      <c r="B15" s="63">
        <v>500</v>
      </c>
      <c r="C15" s="65">
        <f t="shared" si="0"/>
        <v>6.9444444444444446</v>
      </c>
    </row>
    <row r="16" spans="1:3" x14ac:dyDescent="0.25">
      <c r="B16" s="63">
        <v>407</v>
      </c>
      <c r="C16" s="65">
        <f t="shared" si="0"/>
        <v>5.6527777777777777</v>
      </c>
    </row>
    <row r="17" spans="1:3" x14ac:dyDescent="0.25">
      <c r="C17" s="65"/>
    </row>
    <row r="18" spans="1:3" x14ac:dyDescent="0.25">
      <c r="A18" t="s">
        <v>792</v>
      </c>
      <c r="B18" s="64">
        <v>625</v>
      </c>
      <c r="C18" s="65">
        <f t="shared" si="0"/>
        <v>8.6805555555555554</v>
      </c>
    </row>
    <row r="19" spans="1:3" x14ac:dyDescent="0.25">
      <c r="B19" s="64">
        <v>599</v>
      </c>
      <c r="C19" s="65">
        <f t="shared" si="0"/>
        <v>8.3194444444444446</v>
      </c>
    </row>
    <row r="20" spans="1:3" x14ac:dyDescent="0.25">
      <c r="B20" s="64">
        <v>509</v>
      </c>
      <c r="C20" s="65">
        <f t="shared" si="0"/>
        <v>7.0694444444444446</v>
      </c>
    </row>
    <row r="21" spans="1:3" x14ac:dyDescent="0.25">
      <c r="B21" s="63">
        <v>493</v>
      </c>
      <c r="C21" s="65">
        <f t="shared" si="0"/>
        <v>6.8472222222222223</v>
      </c>
    </row>
    <row r="22" spans="1:3" x14ac:dyDescent="0.25">
      <c r="B22" s="63">
        <v>489</v>
      </c>
      <c r="C22" s="65">
        <f t="shared" si="0"/>
        <v>6.791666666666667</v>
      </c>
    </row>
    <row r="23" spans="1:3" x14ac:dyDescent="0.25">
      <c r="C23" s="65"/>
    </row>
    <row r="24" spans="1:3" x14ac:dyDescent="0.25">
      <c r="A24" t="s">
        <v>793</v>
      </c>
      <c r="B24" s="64">
        <v>651</v>
      </c>
      <c r="C24" s="65">
        <f t="shared" si="0"/>
        <v>9.0416666666666661</v>
      </c>
    </row>
    <row r="25" spans="1:3" x14ac:dyDescent="0.25">
      <c r="B25" s="64">
        <v>650</v>
      </c>
      <c r="C25" s="65">
        <f t="shared" si="0"/>
        <v>9.0277777777777786</v>
      </c>
    </row>
    <row r="26" spans="1:3" x14ac:dyDescent="0.25">
      <c r="B26" s="64">
        <v>645</v>
      </c>
      <c r="C26" s="65">
        <f t="shared" si="0"/>
        <v>8.9583333333333339</v>
      </c>
    </row>
    <row r="27" spans="1:3" x14ac:dyDescent="0.25">
      <c r="B27" s="64">
        <v>591</v>
      </c>
      <c r="C27" s="65">
        <f t="shared" si="0"/>
        <v>8.2083333333333339</v>
      </c>
    </row>
    <row r="28" spans="1:3" x14ac:dyDescent="0.25">
      <c r="B28" s="64">
        <v>573</v>
      </c>
      <c r="C28" s="65">
        <f t="shared" si="0"/>
        <v>7.958333333333333</v>
      </c>
    </row>
    <row r="29" spans="1:3" x14ac:dyDescent="0.25">
      <c r="B29" s="64">
        <v>547</v>
      </c>
      <c r="C29" s="65">
        <f t="shared" si="0"/>
        <v>7.5972222222222223</v>
      </c>
    </row>
    <row r="30" spans="1:3" x14ac:dyDescent="0.25">
      <c r="B30" s="64">
        <v>546</v>
      </c>
      <c r="C30" s="65">
        <f t="shared" si="0"/>
        <v>7.583333333333333</v>
      </c>
    </row>
    <row r="31" spans="1:3" x14ac:dyDescent="0.25">
      <c r="B31" s="63">
        <v>523</v>
      </c>
      <c r="C31" s="65">
        <f t="shared" si="0"/>
        <v>7.2638888888888893</v>
      </c>
    </row>
    <row r="32" spans="1:3" x14ac:dyDescent="0.25">
      <c r="B32" s="63">
        <v>522</v>
      </c>
      <c r="C32" s="65">
        <f t="shared" si="0"/>
        <v>7.25</v>
      </c>
    </row>
    <row r="33" spans="1:3" x14ac:dyDescent="0.25">
      <c r="B33" s="63">
        <v>477</v>
      </c>
      <c r="C33" s="65">
        <f t="shared" si="0"/>
        <v>6.625</v>
      </c>
    </row>
    <row r="34" spans="1:3" x14ac:dyDescent="0.25">
      <c r="B34" s="63">
        <v>400</v>
      </c>
      <c r="C34" s="65">
        <f t="shared" si="0"/>
        <v>5.5555555555555554</v>
      </c>
    </row>
    <row r="35" spans="1:3" x14ac:dyDescent="0.25">
      <c r="C35" s="65"/>
    </row>
    <row r="36" spans="1:3" x14ac:dyDescent="0.25">
      <c r="A36" t="s">
        <v>794</v>
      </c>
      <c r="B36" s="64">
        <v>589</v>
      </c>
      <c r="C36" s="65">
        <f t="shared" si="0"/>
        <v>8.1805555555555554</v>
      </c>
    </row>
    <row r="37" spans="1:3" x14ac:dyDescent="0.25">
      <c r="B37" s="64">
        <v>575</v>
      </c>
      <c r="C37" s="65">
        <f t="shared" si="0"/>
        <v>7.9861111111111107</v>
      </c>
    </row>
    <row r="38" spans="1:3" x14ac:dyDescent="0.25">
      <c r="B38" s="64">
        <v>574</v>
      </c>
      <c r="C38" s="65">
        <f t="shared" si="0"/>
        <v>7.9722222222222223</v>
      </c>
    </row>
    <row r="39" spans="1:3" x14ac:dyDescent="0.25">
      <c r="B39" s="64">
        <v>569</v>
      </c>
      <c r="C39" s="65">
        <f t="shared" si="0"/>
        <v>7.9027777777777777</v>
      </c>
    </row>
    <row r="40" spans="1:3" x14ac:dyDescent="0.25">
      <c r="B40" s="64">
        <v>568</v>
      </c>
      <c r="C40" s="65">
        <f t="shared" si="0"/>
        <v>7.8888888888888893</v>
      </c>
    </row>
    <row r="41" spans="1:3" x14ac:dyDescent="0.25">
      <c r="B41" s="64">
        <v>537</v>
      </c>
      <c r="C41" s="65">
        <f t="shared" si="0"/>
        <v>7.458333333333333</v>
      </c>
    </row>
    <row r="42" spans="1:3" x14ac:dyDescent="0.25">
      <c r="B42" s="63">
        <v>502</v>
      </c>
      <c r="C42" s="65">
        <f t="shared" si="0"/>
        <v>6.9722222222222223</v>
      </c>
    </row>
    <row r="43" spans="1:3" x14ac:dyDescent="0.25">
      <c r="B43" s="63">
        <v>487</v>
      </c>
      <c r="C43" s="65">
        <f t="shared" si="0"/>
        <v>6.7638888888888893</v>
      </c>
    </row>
    <row r="44" spans="1:3" x14ac:dyDescent="0.25">
      <c r="B44" s="63">
        <v>469</v>
      </c>
      <c r="C44" s="65">
        <f t="shared" si="0"/>
        <v>6.5138888888888893</v>
      </c>
    </row>
    <row r="45" spans="1:3" x14ac:dyDescent="0.25">
      <c r="C45" s="65"/>
    </row>
    <row r="46" spans="1:3" x14ac:dyDescent="0.25">
      <c r="A46" t="s">
        <v>795</v>
      </c>
      <c r="B46" s="64">
        <v>608</v>
      </c>
      <c r="C46" s="65">
        <f t="shared" si="0"/>
        <v>8.4444444444444446</v>
      </c>
    </row>
    <row r="47" spans="1:3" x14ac:dyDescent="0.25">
      <c r="B47" s="64">
        <v>602</v>
      </c>
      <c r="C47" s="65">
        <f t="shared" si="0"/>
        <v>8.3611111111111107</v>
      </c>
    </row>
    <row r="48" spans="1:3" x14ac:dyDescent="0.25">
      <c r="B48" s="64">
        <v>578</v>
      </c>
      <c r="C48" s="65">
        <f t="shared" si="0"/>
        <v>8.0277777777777786</v>
      </c>
    </row>
    <row r="49" spans="1:3" x14ac:dyDescent="0.25">
      <c r="B49" s="64">
        <v>523</v>
      </c>
      <c r="C49" s="65">
        <f t="shared" si="0"/>
        <v>7.2638888888888893</v>
      </c>
    </row>
    <row r="50" spans="1:3" x14ac:dyDescent="0.25">
      <c r="B50" s="63">
        <v>444</v>
      </c>
      <c r="C50" s="65">
        <f t="shared" si="0"/>
        <v>6.166666666666667</v>
      </c>
    </row>
    <row r="51" spans="1:3" x14ac:dyDescent="0.25">
      <c r="C51" s="65"/>
    </row>
    <row r="52" spans="1:3" x14ac:dyDescent="0.25">
      <c r="A52" t="s">
        <v>803</v>
      </c>
      <c r="B52" s="64">
        <v>510</v>
      </c>
      <c r="C52" s="65">
        <f t="shared" si="0"/>
        <v>7.083333333333333</v>
      </c>
    </row>
    <row r="53" spans="1:3" x14ac:dyDescent="0.25">
      <c r="C53" s="65"/>
    </row>
    <row r="54" spans="1:3" x14ac:dyDescent="0.25">
      <c r="A54" t="s">
        <v>796</v>
      </c>
      <c r="B54" s="64">
        <v>638</v>
      </c>
      <c r="C54" s="65">
        <f t="shared" si="0"/>
        <v>8.8611111111111107</v>
      </c>
    </row>
    <row r="55" spans="1:3" x14ac:dyDescent="0.25">
      <c r="B55" s="64">
        <v>621</v>
      </c>
      <c r="C55" s="65">
        <f t="shared" si="0"/>
        <v>8.625</v>
      </c>
    </row>
    <row r="56" spans="1:3" x14ac:dyDescent="0.25">
      <c r="B56" s="64">
        <v>541</v>
      </c>
      <c r="C56" s="65">
        <f t="shared" si="0"/>
        <v>7.5138888888888893</v>
      </c>
    </row>
    <row r="57" spans="1:3" x14ac:dyDescent="0.25">
      <c r="C57" s="65">
        <f t="shared" si="0"/>
        <v>0</v>
      </c>
    </row>
    <row r="58" spans="1:3" x14ac:dyDescent="0.25">
      <c r="A58" t="s">
        <v>797</v>
      </c>
      <c r="B58" s="64">
        <v>555</v>
      </c>
      <c r="C58" s="65">
        <f t="shared" si="0"/>
        <v>7.708333333333333</v>
      </c>
    </row>
    <row r="59" spans="1:3" x14ac:dyDescent="0.25">
      <c r="B59" s="64">
        <v>538</v>
      </c>
      <c r="C59" s="65">
        <f t="shared" si="0"/>
        <v>7.4722222222222223</v>
      </c>
    </row>
    <row r="60" spans="1:3" x14ac:dyDescent="0.25">
      <c r="B60" s="63">
        <v>530</v>
      </c>
      <c r="C60" s="65">
        <f t="shared" si="0"/>
        <v>7.3611111111111107</v>
      </c>
    </row>
    <row r="61" spans="1:3" x14ac:dyDescent="0.25">
      <c r="B61" s="63">
        <v>455</v>
      </c>
      <c r="C61" s="65">
        <f t="shared" si="0"/>
        <v>6.3194444444444446</v>
      </c>
    </row>
    <row r="62" spans="1:3" x14ac:dyDescent="0.25">
      <c r="B62" s="63">
        <v>394</v>
      </c>
      <c r="C62" s="65">
        <f t="shared" si="0"/>
        <v>5.4722222222222223</v>
      </c>
    </row>
    <row r="63" spans="1:3" x14ac:dyDescent="0.25">
      <c r="C63" s="65"/>
    </row>
    <row r="64" spans="1:3" x14ac:dyDescent="0.25">
      <c r="A64" t="s">
        <v>798</v>
      </c>
      <c r="B64" s="64">
        <v>596</v>
      </c>
      <c r="C64" s="65">
        <f t="shared" si="0"/>
        <v>8.2777777777777786</v>
      </c>
    </row>
    <row r="65" spans="1:3" x14ac:dyDescent="0.25">
      <c r="B65" s="64">
        <v>594</v>
      </c>
      <c r="C65" s="65">
        <f t="shared" si="0"/>
        <v>8.25</v>
      </c>
    </row>
    <row r="66" spans="1:3" x14ac:dyDescent="0.25">
      <c r="B66" s="64">
        <v>564</v>
      </c>
      <c r="C66" s="65">
        <f t="shared" si="0"/>
        <v>7.833333333333333</v>
      </c>
    </row>
    <row r="67" spans="1:3" x14ac:dyDescent="0.25">
      <c r="B67" s="64">
        <v>555</v>
      </c>
      <c r="C67" s="65">
        <f t="shared" si="0"/>
        <v>7.708333333333333</v>
      </c>
    </row>
    <row r="68" spans="1:3" x14ac:dyDescent="0.25">
      <c r="B68" s="63">
        <v>475</v>
      </c>
      <c r="C68" s="65">
        <f t="shared" si="0"/>
        <v>6.5972222222222223</v>
      </c>
    </row>
    <row r="69" spans="1:3" x14ac:dyDescent="0.25">
      <c r="B69" s="63">
        <v>361</v>
      </c>
      <c r="C69" s="65">
        <f t="shared" si="0"/>
        <v>5.0138888888888893</v>
      </c>
    </row>
    <row r="70" spans="1:3" x14ac:dyDescent="0.25">
      <c r="C70" s="65"/>
    </row>
    <row r="71" spans="1:3" x14ac:dyDescent="0.25">
      <c r="A71" t="s">
        <v>799</v>
      </c>
      <c r="B71" s="64">
        <v>609</v>
      </c>
      <c r="C71" s="65">
        <f t="shared" si="0"/>
        <v>8.4583333333333339</v>
      </c>
    </row>
    <row r="72" spans="1:3" x14ac:dyDescent="0.25">
      <c r="B72" s="64">
        <v>608</v>
      </c>
      <c r="C72" s="65">
        <f t="shared" si="0"/>
        <v>8.4444444444444446</v>
      </c>
    </row>
    <row r="73" spans="1:3" x14ac:dyDescent="0.25">
      <c r="B73" s="64">
        <v>558</v>
      </c>
      <c r="C73" s="65">
        <f t="shared" si="0"/>
        <v>7.75</v>
      </c>
    </row>
    <row r="74" spans="1:3" x14ac:dyDescent="0.25">
      <c r="B74" s="64">
        <v>509</v>
      </c>
      <c r="C74" s="65">
        <f t="shared" si="0"/>
        <v>7.0694444444444446</v>
      </c>
    </row>
    <row r="75" spans="1:3" x14ac:dyDescent="0.25">
      <c r="B75" s="63">
        <v>461</v>
      </c>
      <c r="C75" s="65">
        <f t="shared" si="0"/>
        <v>6.4027777777777777</v>
      </c>
    </row>
    <row r="76" spans="1:3" x14ac:dyDescent="0.25">
      <c r="B76" s="63">
        <v>459</v>
      </c>
      <c r="C76" s="65">
        <f t="shared" si="0"/>
        <v>6.375</v>
      </c>
    </row>
    <row r="77" spans="1:3" x14ac:dyDescent="0.25">
      <c r="C77" s="65"/>
    </row>
    <row r="78" spans="1:3" x14ac:dyDescent="0.25">
      <c r="A78" t="s">
        <v>800</v>
      </c>
      <c r="B78" s="64">
        <v>682</v>
      </c>
      <c r="C78" s="65">
        <f t="shared" si="0"/>
        <v>9.4722222222222214</v>
      </c>
    </row>
    <row r="79" spans="1:3" x14ac:dyDescent="0.25">
      <c r="B79" s="64">
        <v>660</v>
      </c>
      <c r="C79" s="65">
        <f t="shared" si="0"/>
        <v>9.1666666666666661</v>
      </c>
    </row>
    <row r="80" spans="1:3" x14ac:dyDescent="0.25">
      <c r="C80" s="65"/>
    </row>
    <row r="81" spans="1:3" x14ac:dyDescent="0.25">
      <c r="A81" t="s">
        <v>801</v>
      </c>
      <c r="B81" s="64">
        <v>680</v>
      </c>
      <c r="C81" s="65">
        <f t="shared" si="0"/>
        <v>9.4444444444444446</v>
      </c>
    </row>
    <row r="82" spans="1:3" x14ac:dyDescent="0.25">
      <c r="B82" s="64">
        <v>662</v>
      </c>
      <c r="C82" s="65">
        <f t="shared" si="0"/>
        <v>9.1944444444444446</v>
      </c>
    </row>
    <row r="83" spans="1:3" x14ac:dyDescent="0.25">
      <c r="B83" s="64">
        <v>658</v>
      </c>
      <c r="C83" s="65">
        <f t="shared" si="0"/>
        <v>9.1388888888888893</v>
      </c>
    </row>
    <row r="84" spans="1:3" x14ac:dyDescent="0.25">
      <c r="B84" s="64">
        <v>625</v>
      </c>
      <c r="C84" s="65">
        <f t="shared" si="0"/>
        <v>8.6805555555555554</v>
      </c>
    </row>
    <row r="85" spans="1:3" x14ac:dyDescent="0.25">
      <c r="B85" s="63">
        <v>611</v>
      </c>
      <c r="C85" s="65">
        <f t="shared" si="0"/>
        <v>8.4861111111111107</v>
      </c>
    </row>
    <row r="86" spans="1:3" x14ac:dyDescent="0.25">
      <c r="B86" s="63">
        <v>598</v>
      </c>
      <c r="C86" s="65">
        <f t="shared" si="0"/>
        <v>8.3055555555555554</v>
      </c>
    </row>
    <row r="87" spans="1:3" x14ac:dyDescent="0.25">
      <c r="C87" s="65"/>
    </row>
    <row r="88" spans="1:3" x14ac:dyDescent="0.25">
      <c r="A88" t="s">
        <v>802</v>
      </c>
      <c r="B88" s="64">
        <v>504</v>
      </c>
      <c r="C88" s="65">
        <f t="shared" si="0"/>
        <v>7</v>
      </c>
    </row>
    <row r="89" spans="1:3" x14ac:dyDescent="0.25">
      <c r="B89" s="64">
        <v>352</v>
      </c>
      <c r="C89" s="65">
        <f t="shared" si="0"/>
        <v>4.8888888888888893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17662-075D-402F-9B82-52D88CEB8C37}">
  <dimension ref="A1:E172"/>
  <sheetViews>
    <sheetView workbookViewId="0">
      <pane ySplit="2" topLeftCell="A68" activePane="bottomLeft" state="frozen"/>
      <selection activeCell="J32" sqref="J32"/>
      <selection pane="bottomLeft" activeCell="J32" sqref="J32"/>
    </sheetView>
  </sheetViews>
  <sheetFormatPr defaultRowHeight="15" x14ac:dyDescent="0.25"/>
  <cols>
    <col min="1" max="4" width="9.140625" style="27"/>
    <col min="5" max="5" width="38.5703125" style="27" bestFit="1" customWidth="1"/>
    <col min="6" max="16384" width="9.140625" style="27"/>
  </cols>
  <sheetData>
    <row r="1" spans="1:5" x14ac:dyDescent="0.25">
      <c r="A1" s="27" t="s">
        <v>779</v>
      </c>
    </row>
    <row r="2" spans="1:5" x14ac:dyDescent="0.25">
      <c r="A2" s="22" t="s">
        <v>767</v>
      </c>
      <c r="B2" s="22" t="s">
        <v>768</v>
      </c>
      <c r="C2" s="22" t="s">
        <v>771</v>
      </c>
      <c r="D2" s="22" t="s">
        <v>769</v>
      </c>
      <c r="E2" s="22" t="s">
        <v>770</v>
      </c>
    </row>
    <row r="3" spans="1:5" x14ac:dyDescent="0.25">
      <c r="A3" s="116" t="s">
        <v>12</v>
      </c>
      <c r="B3">
        <v>515</v>
      </c>
      <c r="C3" s="65">
        <f>B3/72</f>
        <v>7.1527777777777777</v>
      </c>
      <c r="D3">
        <v>50</v>
      </c>
    </row>
    <row r="4" spans="1:5" x14ac:dyDescent="0.25">
      <c r="A4" s="116" t="s">
        <v>12</v>
      </c>
      <c r="B4">
        <v>504</v>
      </c>
      <c r="C4" s="65">
        <f t="shared" ref="C4:C77" si="0">B4/72</f>
        <v>7</v>
      </c>
      <c r="D4"/>
    </row>
    <row r="5" spans="1:5" x14ac:dyDescent="0.25">
      <c r="A5" s="116" t="s">
        <v>12</v>
      </c>
      <c r="B5">
        <v>503</v>
      </c>
      <c r="C5" s="65">
        <f t="shared" si="0"/>
        <v>6.9861111111111107</v>
      </c>
      <c r="D5"/>
    </row>
    <row r="6" spans="1:5" x14ac:dyDescent="0.25">
      <c r="A6" s="116" t="s">
        <v>12</v>
      </c>
      <c r="B6">
        <v>498</v>
      </c>
      <c r="C6" s="65">
        <f t="shared" si="0"/>
        <v>6.916666666666667</v>
      </c>
      <c r="D6"/>
    </row>
    <row r="7" spans="1:5" x14ac:dyDescent="0.25">
      <c r="A7" s="116" t="s">
        <v>12</v>
      </c>
      <c r="B7">
        <v>493</v>
      </c>
      <c r="C7" s="65">
        <f t="shared" si="0"/>
        <v>6.8472222222222223</v>
      </c>
      <c r="D7">
        <v>50</v>
      </c>
    </row>
    <row r="8" spans="1:5" x14ac:dyDescent="0.25">
      <c r="A8" s="116" t="s">
        <v>12</v>
      </c>
      <c r="B8" s="63">
        <v>486</v>
      </c>
      <c r="C8" s="81">
        <f t="shared" si="0"/>
        <v>6.75</v>
      </c>
      <c r="D8"/>
    </row>
    <row r="9" spans="1:5" x14ac:dyDescent="0.25">
      <c r="A9" s="116" t="s">
        <v>12</v>
      </c>
      <c r="B9" s="63">
        <v>481</v>
      </c>
      <c r="C9" s="81">
        <f t="shared" si="0"/>
        <v>6.6805555555555554</v>
      </c>
      <c r="D9">
        <v>50</v>
      </c>
    </row>
    <row r="10" spans="1:5" x14ac:dyDescent="0.25">
      <c r="A10" s="116" t="s">
        <v>12</v>
      </c>
      <c r="B10" s="63">
        <v>473</v>
      </c>
      <c r="C10" s="81">
        <f t="shared" si="0"/>
        <v>6.5694444444444446</v>
      </c>
      <c r="D10"/>
    </row>
    <row r="11" spans="1:5" x14ac:dyDescent="0.25">
      <c r="A11" s="111"/>
      <c r="B11"/>
      <c r="C11" s="65"/>
      <c r="D11"/>
    </row>
    <row r="12" spans="1:5" x14ac:dyDescent="0.25">
      <c r="A12" s="116" t="s">
        <v>8</v>
      </c>
      <c r="B12">
        <v>605</v>
      </c>
      <c r="C12" s="65">
        <f t="shared" si="0"/>
        <v>8.4027777777777786</v>
      </c>
      <c r="D12"/>
    </row>
    <row r="13" spans="1:5" x14ac:dyDescent="0.25">
      <c r="A13" s="116" t="s">
        <v>8</v>
      </c>
      <c r="B13">
        <v>599</v>
      </c>
      <c r="C13" s="65">
        <f t="shared" si="0"/>
        <v>8.3194444444444446</v>
      </c>
      <c r="D13">
        <v>16</v>
      </c>
    </row>
    <row r="14" spans="1:5" x14ac:dyDescent="0.25">
      <c r="A14" s="116" t="s">
        <v>8</v>
      </c>
      <c r="B14">
        <v>598</v>
      </c>
      <c r="C14" s="65">
        <f t="shared" si="0"/>
        <v>8.3055555555555554</v>
      </c>
      <c r="D14"/>
    </row>
    <row r="15" spans="1:5" x14ac:dyDescent="0.25">
      <c r="A15" s="116" t="s">
        <v>8</v>
      </c>
      <c r="B15">
        <v>588</v>
      </c>
      <c r="C15" s="65">
        <f t="shared" si="0"/>
        <v>8.1666666666666661</v>
      </c>
      <c r="D15"/>
    </row>
    <row r="16" spans="1:5" x14ac:dyDescent="0.25">
      <c r="A16" s="116" t="s">
        <v>8</v>
      </c>
      <c r="B16">
        <v>586</v>
      </c>
      <c r="C16" s="65">
        <f t="shared" si="0"/>
        <v>8.1388888888888893</v>
      </c>
      <c r="D16"/>
    </row>
    <row r="17" spans="1:4" x14ac:dyDescent="0.25">
      <c r="A17" s="116" t="s">
        <v>8</v>
      </c>
      <c r="B17">
        <v>582</v>
      </c>
      <c r="C17" s="65">
        <f t="shared" si="0"/>
        <v>8.0833333333333339</v>
      </c>
      <c r="D17">
        <v>60</v>
      </c>
    </row>
    <row r="18" spans="1:4" x14ac:dyDescent="0.25">
      <c r="A18" s="116" t="s">
        <v>8</v>
      </c>
      <c r="B18">
        <v>578</v>
      </c>
      <c r="C18" s="65">
        <f t="shared" si="0"/>
        <v>8.0277777777777786</v>
      </c>
      <c r="D18"/>
    </row>
    <row r="19" spans="1:4" x14ac:dyDescent="0.25">
      <c r="A19" s="116" t="s">
        <v>8</v>
      </c>
      <c r="B19">
        <v>566</v>
      </c>
      <c r="C19" s="65">
        <f t="shared" si="0"/>
        <v>7.8611111111111107</v>
      </c>
      <c r="D19"/>
    </row>
    <row r="20" spans="1:4" x14ac:dyDescent="0.25">
      <c r="A20" s="116" t="s">
        <v>8</v>
      </c>
      <c r="B20">
        <v>564</v>
      </c>
      <c r="C20" s="65">
        <f t="shared" si="0"/>
        <v>7.833333333333333</v>
      </c>
      <c r="D20">
        <v>50</v>
      </c>
    </row>
    <row r="21" spans="1:4" x14ac:dyDescent="0.25">
      <c r="A21" s="116" t="s">
        <v>8</v>
      </c>
      <c r="B21">
        <v>547</v>
      </c>
      <c r="C21" s="65">
        <f t="shared" si="0"/>
        <v>7.5972222222222223</v>
      </c>
      <c r="D21"/>
    </row>
    <row r="22" spans="1:4" x14ac:dyDescent="0.25">
      <c r="A22" s="116" t="s">
        <v>8</v>
      </c>
      <c r="B22" s="63">
        <v>538</v>
      </c>
      <c r="C22" s="81">
        <f t="shared" si="0"/>
        <v>7.4722222222222223</v>
      </c>
      <c r="D22">
        <v>50</v>
      </c>
    </row>
    <row r="23" spans="1:4" x14ac:dyDescent="0.25">
      <c r="A23" s="111"/>
      <c r="C23" s="112"/>
    </row>
    <row r="24" spans="1:4" x14ac:dyDescent="0.25">
      <c r="A24" s="116" t="s">
        <v>9</v>
      </c>
      <c r="B24">
        <v>613</v>
      </c>
      <c r="C24" s="65">
        <f t="shared" si="0"/>
        <v>8.5138888888888893</v>
      </c>
      <c r="D24"/>
    </row>
    <row r="25" spans="1:4" x14ac:dyDescent="0.25">
      <c r="A25" s="116" t="s">
        <v>9</v>
      </c>
      <c r="B25">
        <v>590</v>
      </c>
      <c r="C25" s="65">
        <f t="shared" si="0"/>
        <v>8.1944444444444446</v>
      </c>
      <c r="D25"/>
    </row>
    <row r="26" spans="1:4" x14ac:dyDescent="0.25">
      <c r="A26" s="116" t="s">
        <v>9</v>
      </c>
      <c r="B26" s="92">
        <v>571</v>
      </c>
      <c r="C26" s="117">
        <f t="shared" si="0"/>
        <v>7.9305555555555554</v>
      </c>
      <c r="D26" s="92" t="s">
        <v>772</v>
      </c>
    </row>
    <row r="27" spans="1:4" x14ac:dyDescent="0.25">
      <c r="A27" s="116" t="s">
        <v>9</v>
      </c>
      <c r="B27" s="63">
        <v>532</v>
      </c>
      <c r="C27" s="81">
        <f t="shared" si="0"/>
        <v>7.3888888888888893</v>
      </c>
      <c r="D27"/>
    </row>
    <row r="28" spans="1:4" x14ac:dyDescent="0.25">
      <c r="A28" s="116" t="s">
        <v>9</v>
      </c>
      <c r="B28" s="63">
        <v>526</v>
      </c>
      <c r="C28" s="81">
        <f t="shared" si="0"/>
        <v>7.3055555555555554</v>
      </c>
      <c r="D28"/>
    </row>
    <row r="29" spans="1:4" x14ac:dyDescent="0.25">
      <c r="A29" s="111"/>
      <c r="C29" s="112"/>
    </row>
    <row r="30" spans="1:4" x14ac:dyDescent="0.25">
      <c r="A30" s="116" t="s">
        <v>516</v>
      </c>
      <c r="B30">
        <v>594</v>
      </c>
      <c r="C30" s="65">
        <f t="shared" si="0"/>
        <v>8.25</v>
      </c>
    </row>
    <row r="31" spans="1:4" x14ac:dyDescent="0.25">
      <c r="A31" s="116" t="s">
        <v>516</v>
      </c>
      <c r="B31">
        <v>588</v>
      </c>
      <c r="C31" s="65">
        <f t="shared" si="0"/>
        <v>8.1666666666666661</v>
      </c>
    </row>
    <row r="32" spans="1:4" x14ac:dyDescent="0.25">
      <c r="A32" s="116" t="s">
        <v>516</v>
      </c>
      <c r="B32">
        <v>564</v>
      </c>
      <c r="C32" s="65">
        <f t="shared" si="0"/>
        <v>7.833333333333333</v>
      </c>
    </row>
    <row r="33" spans="1:4" x14ac:dyDescent="0.25">
      <c r="A33" s="116" t="s">
        <v>516</v>
      </c>
      <c r="B33">
        <v>545</v>
      </c>
      <c r="C33" s="65">
        <f t="shared" si="0"/>
        <v>7.5694444444444446</v>
      </c>
    </row>
    <row r="34" spans="1:4" x14ac:dyDescent="0.25">
      <c r="A34" s="116" t="s">
        <v>516</v>
      </c>
      <c r="B34">
        <v>534</v>
      </c>
      <c r="C34" s="65">
        <f t="shared" si="0"/>
        <v>7.416666666666667</v>
      </c>
    </row>
    <row r="35" spans="1:4" x14ac:dyDescent="0.25">
      <c r="A35" s="116" t="s">
        <v>516</v>
      </c>
      <c r="B35" s="63">
        <v>516</v>
      </c>
      <c r="C35" s="81">
        <f t="shared" si="0"/>
        <v>7.166666666666667</v>
      </c>
    </row>
    <row r="36" spans="1:4" x14ac:dyDescent="0.25">
      <c r="A36" s="116" t="s">
        <v>516</v>
      </c>
      <c r="B36" s="63">
        <v>485</v>
      </c>
      <c r="C36" s="81">
        <f t="shared" si="0"/>
        <v>6.7361111111111107</v>
      </c>
    </row>
    <row r="37" spans="1:4" x14ac:dyDescent="0.25">
      <c r="C37" s="112"/>
    </row>
    <row r="38" spans="1:4" x14ac:dyDescent="0.25">
      <c r="C38" s="112"/>
    </row>
    <row r="39" spans="1:4" x14ac:dyDescent="0.25">
      <c r="A39" s="116" t="s">
        <v>7</v>
      </c>
      <c r="B39">
        <v>605</v>
      </c>
      <c r="C39" s="65">
        <f t="shared" si="0"/>
        <v>8.4027777777777786</v>
      </c>
      <c r="D39"/>
    </row>
    <row r="40" spans="1:4" x14ac:dyDescent="0.25">
      <c r="A40" s="116" t="s">
        <v>7</v>
      </c>
      <c r="B40">
        <v>585</v>
      </c>
      <c r="C40" s="65">
        <f t="shared" si="0"/>
        <v>8.125</v>
      </c>
      <c r="D40"/>
    </row>
    <row r="41" spans="1:4" x14ac:dyDescent="0.25">
      <c r="A41" s="116" t="s">
        <v>7</v>
      </c>
      <c r="B41">
        <v>537</v>
      </c>
      <c r="C41" s="65">
        <f t="shared" si="0"/>
        <v>7.458333333333333</v>
      </c>
      <c r="D41"/>
    </row>
    <row r="42" spans="1:4" x14ac:dyDescent="0.25">
      <c r="A42" s="116" t="s">
        <v>7</v>
      </c>
      <c r="B42">
        <v>529</v>
      </c>
      <c r="C42" s="65">
        <f t="shared" si="0"/>
        <v>7.3472222222222223</v>
      </c>
      <c r="D42">
        <v>16</v>
      </c>
    </row>
    <row r="43" spans="1:4" x14ac:dyDescent="0.25">
      <c r="A43" s="116" t="s">
        <v>7</v>
      </c>
      <c r="B43">
        <v>512</v>
      </c>
      <c r="C43" s="65">
        <f t="shared" ref="C43:C46" si="1">B43/72</f>
        <v>7.1111111111111107</v>
      </c>
      <c r="D43"/>
    </row>
    <row r="44" spans="1:4" x14ac:dyDescent="0.25">
      <c r="A44" s="116" t="s">
        <v>7</v>
      </c>
      <c r="B44">
        <v>503</v>
      </c>
      <c r="C44" s="65">
        <f t="shared" si="1"/>
        <v>6.9861111111111107</v>
      </c>
      <c r="D44"/>
    </row>
    <row r="45" spans="1:4" x14ac:dyDescent="0.25">
      <c r="A45" s="116" t="s">
        <v>7</v>
      </c>
      <c r="B45">
        <v>501</v>
      </c>
      <c r="C45" s="65">
        <f t="shared" si="1"/>
        <v>6.958333333333333</v>
      </c>
      <c r="D45">
        <v>16</v>
      </c>
    </row>
    <row r="46" spans="1:4" x14ac:dyDescent="0.25">
      <c r="A46" s="116" t="s">
        <v>7</v>
      </c>
      <c r="B46" s="63">
        <v>481</v>
      </c>
      <c r="C46" s="81">
        <f t="shared" si="1"/>
        <v>6.6805555555555554</v>
      </c>
      <c r="D46">
        <v>16</v>
      </c>
    </row>
    <row r="47" spans="1:4" x14ac:dyDescent="0.25">
      <c r="A47" s="116" t="s">
        <v>7</v>
      </c>
      <c r="B47" s="63">
        <v>458</v>
      </c>
      <c r="C47" s="81">
        <f t="shared" si="0"/>
        <v>6.3611111111111107</v>
      </c>
      <c r="D47">
        <v>16</v>
      </c>
    </row>
    <row r="48" spans="1:4" x14ac:dyDescent="0.25">
      <c r="A48" s="116" t="s">
        <v>7</v>
      </c>
      <c r="B48" s="63">
        <v>447</v>
      </c>
      <c r="C48" s="81">
        <f t="shared" si="0"/>
        <v>6.208333333333333</v>
      </c>
      <c r="D48"/>
    </row>
    <row r="49" spans="1:4" x14ac:dyDescent="0.25">
      <c r="A49" s="116" t="s">
        <v>7</v>
      </c>
      <c r="B49" s="63">
        <v>193</v>
      </c>
      <c r="C49" s="81">
        <f t="shared" si="0"/>
        <v>2.6805555555555554</v>
      </c>
      <c r="D49"/>
    </row>
    <row r="50" spans="1:4" x14ac:dyDescent="0.25">
      <c r="A50" s="111"/>
      <c r="C50" s="112"/>
    </row>
    <row r="51" spans="1:4" x14ac:dyDescent="0.25">
      <c r="A51" s="116" t="s">
        <v>5</v>
      </c>
      <c r="B51">
        <v>639</v>
      </c>
      <c r="C51" s="65">
        <f t="shared" si="0"/>
        <v>8.875</v>
      </c>
      <c r="D51"/>
    </row>
    <row r="52" spans="1:4" x14ac:dyDescent="0.25">
      <c r="A52" s="116" t="s">
        <v>5</v>
      </c>
      <c r="B52">
        <v>611</v>
      </c>
      <c r="C52" s="65">
        <f t="shared" si="0"/>
        <v>8.4861111111111107</v>
      </c>
      <c r="D52"/>
    </row>
    <row r="53" spans="1:4" x14ac:dyDescent="0.25">
      <c r="A53" s="116" t="s">
        <v>5</v>
      </c>
      <c r="B53">
        <v>609</v>
      </c>
      <c r="C53" s="65">
        <f t="shared" si="0"/>
        <v>8.4583333333333339</v>
      </c>
      <c r="D53"/>
    </row>
    <row r="54" spans="1:4" x14ac:dyDescent="0.25">
      <c r="A54" s="116" t="s">
        <v>5</v>
      </c>
      <c r="B54">
        <v>606</v>
      </c>
      <c r="C54" s="65">
        <f t="shared" si="0"/>
        <v>8.4166666666666661</v>
      </c>
      <c r="D54">
        <v>16</v>
      </c>
    </row>
    <row r="55" spans="1:4" x14ac:dyDescent="0.25">
      <c r="A55" s="116" t="s">
        <v>5</v>
      </c>
      <c r="B55">
        <v>601</v>
      </c>
      <c r="C55" s="65">
        <f t="shared" si="0"/>
        <v>8.3472222222222214</v>
      </c>
      <c r="D55"/>
    </row>
    <row r="56" spans="1:4" x14ac:dyDescent="0.25">
      <c r="A56" s="116" t="s">
        <v>5</v>
      </c>
      <c r="B56">
        <v>600</v>
      </c>
      <c r="C56" s="65">
        <f t="shared" si="0"/>
        <v>8.3333333333333339</v>
      </c>
      <c r="D56"/>
    </row>
    <row r="57" spans="1:4" x14ac:dyDescent="0.25">
      <c r="A57" s="116" t="s">
        <v>5</v>
      </c>
      <c r="B57">
        <v>592</v>
      </c>
      <c r="C57" s="65">
        <f t="shared" ref="C57:C65" si="2">B57/72</f>
        <v>8.2222222222222214</v>
      </c>
      <c r="D57"/>
    </row>
    <row r="58" spans="1:4" x14ac:dyDescent="0.25">
      <c r="A58" s="116" t="s">
        <v>5</v>
      </c>
      <c r="B58">
        <v>590</v>
      </c>
      <c r="C58" s="65">
        <f t="shared" si="2"/>
        <v>8.1944444444444446</v>
      </c>
      <c r="D58"/>
    </row>
    <row r="59" spans="1:4" x14ac:dyDescent="0.25">
      <c r="A59" s="116" t="s">
        <v>5</v>
      </c>
      <c r="B59">
        <v>590</v>
      </c>
      <c r="C59" s="65">
        <f t="shared" si="2"/>
        <v>8.1944444444444446</v>
      </c>
      <c r="D59">
        <v>16</v>
      </c>
    </row>
    <row r="60" spans="1:4" x14ac:dyDescent="0.25">
      <c r="A60" s="116" t="s">
        <v>5</v>
      </c>
      <c r="B60">
        <v>585</v>
      </c>
      <c r="C60" s="65">
        <f t="shared" si="2"/>
        <v>8.125</v>
      </c>
      <c r="D60">
        <v>16</v>
      </c>
    </row>
    <row r="61" spans="1:4" x14ac:dyDescent="0.25">
      <c r="A61" s="116" t="s">
        <v>5</v>
      </c>
      <c r="B61">
        <v>583</v>
      </c>
      <c r="C61" s="65">
        <f t="shared" si="2"/>
        <v>8.0972222222222214</v>
      </c>
      <c r="D61">
        <v>50</v>
      </c>
    </row>
    <row r="62" spans="1:4" x14ac:dyDescent="0.25">
      <c r="A62" s="116" t="s">
        <v>5</v>
      </c>
      <c r="B62">
        <v>580</v>
      </c>
      <c r="C62" s="65">
        <f t="shared" si="2"/>
        <v>8.0555555555555554</v>
      </c>
      <c r="D62">
        <v>60</v>
      </c>
    </row>
    <row r="63" spans="1:4" x14ac:dyDescent="0.25">
      <c r="A63" s="116" t="s">
        <v>5</v>
      </c>
      <c r="B63">
        <v>576</v>
      </c>
      <c r="C63" s="65">
        <f t="shared" si="2"/>
        <v>8</v>
      </c>
      <c r="D63"/>
    </row>
    <row r="64" spans="1:4" x14ac:dyDescent="0.25">
      <c r="A64" s="116" t="s">
        <v>5</v>
      </c>
      <c r="B64">
        <v>575</v>
      </c>
      <c r="C64" s="65">
        <f t="shared" si="2"/>
        <v>7.9861111111111107</v>
      </c>
      <c r="D64">
        <v>50</v>
      </c>
    </row>
    <row r="65" spans="1:4" x14ac:dyDescent="0.25">
      <c r="A65" s="116" t="s">
        <v>5</v>
      </c>
      <c r="B65">
        <v>570</v>
      </c>
      <c r="C65" s="65">
        <f t="shared" si="2"/>
        <v>7.916666666666667</v>
      </c>
      <c r="D65"/>
    </row>
    <row r="66" spans="1:4" x14ac:dyDescent="0.25">
      <c r="A66" s="116" t="s">
        <v>5</v>
      </c>
      <c r="B66">
        <v>570</v>
      </c>
      <c r="C66" s="65">
        <f t="shared" si="0"/>
        <v>7.916666666666667</v>
      </c>
      <c r="D66"/>
    </row>
    <row r="67" spans="1:4" x14ac:dyDescent="0.25">
      <c r="A67" s="116" t="s">
        <v>5</v>
      </c>
      <c r="B67">
        <v>565</v>
      </c>
      <c r="C67" s="65">
        <f t="shared" si="0"/>
        <v>7.8472222222222223</v>
      </c>
      <c r="D67"/>
    </row>
    <row r="68" spans="1:4" x14ac:dyDescent="0.25">
      <c r="A68" s="116" t="s">
        <v>5</v>
      </c>
      <c r="B68">
        <v>564</v>
      </c>
      <c r="C68" s="65">
        <f t="shared" si="0"/>
        <v>7.833333333333333</v>
      </c>
      <c r="D68">
        <v>16</v>
      </c>
    </row>
    <row r="69" spans="1:4" x14ac:dyDescent="0.25">
      <c r="A69" s="116" t="s">
        <v>5</v>
      </c>
      <c r="B69">
        <v>563</v>
      </c>
      <c r="C69" s="65">
        <f t="shared" si="0"/>
        <v>7.8194444444444446</v>
      </c>
      <c r="D69"/>
    </row>
    <row r="70" spans="1:4" x14ac:dyDescent="0.25">
      <c r="A70" s="116" t="s">
        <v>5</v>
      </c>
      <c r="B70">
        <v>555</v>
      </c>
      <c r="C70" s="65">
        <f t="shared" si="0"/>
        <v>7.708333333333333</v>
      </c>
      <c r="D70">
        <v>60</v>
      </c>
    </row>
    <row r="71" spans="1:4" x14ac:dyDescent="0.25">
      <c r="A71" s="116" t="s">
        <v>5</v>
      </c>
      <c r="B71">
        <v>535</v>
      </c>
      <c r="C71" s="65">
        <f t="shared" si="0"/>
        <v>7.4305555555555554</v>
      </c>
      <c r="D71"/>
    </row>
    <row r="72" spans="1:4" x14ac:dyDescent="0.25">
      <c r="A72" s="116" t="s">
        <v>5</v>
      </c>
      <c r="B72">
        <v>534</v>
      </c>
      <c r="C72" s="65">
        <f t="shared" si="0"/>
        <v>7.416666666666667</v>
      </c>
      <c r="D72"/>
    </row>
    <row r="73" spans="1:4" x14ac:dyDescent="0.25">
      <c r="A73" s="116" t="s">
        <v>5</v>
      </c>
      <c r="B73" s="63">
        <v>527</v>
      </c>
      <c r="C73" s="81">
        <f t="shared" si="0"/>
        <v>7.3194444444444446</v>
      </c>
      <c r="D73"/>
    </row>
    <row r="74" spans="1:4" x14ac:dyDescent="0.25">
      <c r="A74" s="116" t="s">
        <v>5</v>
      </c>
      <c r="B74" s="63">
        <v>523</v>
      </c>
      <c r="C74" s="81">
        <f t="shared" si="0"/>
        <v>7.2638888888888893</v>
      </c>
      <c r="D74"/>
    </row>
    <row r="75" spans="1:4" x14ac:dyDescent="0.25">
      <c r="A75" s="116" t="s">
        <v>5</v>
      </c>
      <c r="B75" s="63">
        <v>522</v>
      </c>
      <c r="C75" s="81">
        <f t="shared" si="0"/>
        <v>7.25</v>
      </c>
      <c r="D75">
        <v>50</v>
      </c>
    </row>
    <row r="76" spans="1:4" x14ac:dyDescent="0.25">
      <c r="A76" s="116" t="s">
        <v>5</v>
      </c>
      <c r="B76" s="63">
        <v>484</v>
      </c>
      <c r="C76" s="81">
        <f t="shared" si="0"/>
        <v>6.7222222222222223</v>
      </c>
      <c r="D76">
        <v>60</v>
      </c>
    </row>
    <row r="77" spans="1:4" x14ac:dyDescent="0.25">
      <c r="A77" s="116" t="s">
        <v>5</v>
      </c>
      <c r="B77" s="63">
        <v>420</v>
      </c>
      <c r="C77" s="81">
        <f t="shared" si="0"/>
        <v>5.833333333333333</v>
      </c>
      <c r="D77"/>
    </row>
    <row r="78" spans="1:4" x14ac:dyDescent="0.25">
      <c r="A78" s="116" t="s">
        <v>5</v>
      </c>
      <c r="B78" s="63">
        <v>321</v>
      </c>
      <c r="C78" s="81">
        <f t="shared" ref="C78:C79" si="3">B78/72</f>
        <v>4.458333333333333</v>
      </c>
      <c r="D78"/>
    </row>
    <row r="79" spans="1:4" x14ac:dyDescent="0.25">
      <c r="A79" s="116" t="s">
        <v>5</v>
      </c>
      <c r="B79" s="63">
        <v>300</v>
      </c>
      <c r="C79" s="81">
        <f t="shared" si="3"/>
        <v>4.166666666666667</v>
      </c>
      <c r="D79"/>
    </row>
    <row r="80" spans="1:4" x14ac:dyDescent="0.25">
      <c r="A80" s="111"/>
      <c r="C80" s="112"/>
    </row>
    <row r="81" spans="1:4" x14ac:dyDescent="0.25">
      <c r="A81" s="116" t="s">
        <v>230</v>
      </c>
      <c r="B81">
        <v>667</v>
      </c>
      <c r="C81" s="65">
        <f t="shared" ref="C81:C85" si="4">B81/72</f>
        <v>9.2638888888888893</v>
      </c>
      <c r="D81"/>
    </row>
    <row r="82" spans="1:4" x14ac:dyDescent="0.25">
      <c r="A82" s="116" t="s">
        <v>230</v>
      </c>
      <c r="B82">
        <v>642</v>
      </c>
      <c r="C82" s="65">
        <f t="shared" si="4"/>
        <v>8.9166666666666661</v>
      </c>
      <c r="D82"/>
    </row>
    <row r="83" spans="1:4" x14ac:dyDescent="0.25">
      <c r="A83" s="116" t="s">
        <v>230</v>
      </c>
      <c r="B83">
        <v>556</v>
      </c>
      <c r="C83" s="65">
        <f t="shared" si="4"/>
        <v>7.7222222222222223</v>
      </c>
      <c r="D83"/>
    </row>
    <row r="84" spans="1:4" x14ac:dyDescent="0.25">
      <c r="A84" s="116" t="s">
        <v>230</v>
      </c>
      <c r="B84">
        <v>544</v>
      </c>
      <c r="C84" s="65">
        <f t="shared" si="4"/>
        <v>7.5555555555555554</v>
      </c>
      <c r="D84"/>
    </row>
    <row r="85" spans="1:4" x14ac:dyDescent="0.25">
      <c r="A85" s="116" t="s">
        <v>230</v>
      </c>
      <c r="B85" s="63">
        <v>540</v>
      </c>
      <c r="C85" s="81">
        <f t="shared" si="4"/>
        <v>7.5</v>
      </c>
      <c r="D85"/>
    </row>
    <row r="86" spans="1:4" x14ac:dyDescent="0.25">
      <c r="A86" s="111"/>
      <c r="C86" s="112"/>
    </row>
    <row r="87" spans="1:4" x14ac:dyDescent="0.25">
      <c r="A87" s="116" t="s">
        <v>728</v>
      </c>
      <c r="B87">
        <v>615</v>
      </c>
      <c r="C87" s="65">
        <f t="shared" ref="C87:C144" si="5">B87/72</f>
        <v>8.5416666666666661</v>
      </c>
      <c r="D87"/>
    </row>
    <row r="88" spans="1:4" x14ac:dyDescent="0.25">
      <c r="A88" s="116" t="s">
        <v>728</v>
      </c>
      <c r="B88">
        <v>613</v>
      </c>
      <c r="C88" s="65">
        <f t="shared" si="5"/>
        <v>8.5138888888888893</v>
      </c>
      <c r="D88"/>
    </row>
    <row r="89" spans="1:4" x14ac:dyDescent="0.25">
      <c r="A89" s="116" t="s">
        <v>728</v>
      </c>
      <c r="B89">
        <v>579</v>
      </c>
      <c r="C89" s="65">
        <f t="shared" si="5"/>
        <v>8.0416666666666661</v>
      </c>
      <c r="D89"/>
    </row>
    <row r="90" spans="1:4" x14ac:dyDescent="0.25">
      <c r="A90" s="116" t="s">
        <v>728</v>
      </c>
      <c r="B90">
        <v>563</v>
      </c>
      <c r="C90" s="65">
        <f t="shared" si="5"/>
        <v>7.8194444444444446</v>
      </c>
      <c r="D90"/>
    </row>
    <row r="91" spans="1:4" x14ac:dyDescent="0.25">
      <c r="A91" s="116" t="s">
        <v>728</v>
      </c>
      <c r="B91">
        <v>549</v>
      </c>
      <c r="C91" s="65">
        <f t="shared" si="5"/>
        <v>7.625</v>
      </c>
      <c r="D91"/>
    </row>
    <row r="92" spans="1:4" x14ac:dyDescent="0.25">
      <c r="A92" s="116" t="s">
        <v>728</v>
      </c>
      <c r="B92" s="92">
        <v>547</v>
      </c>
      <c r="C92" s="117">
        <f t="shared" si="5"/>
        <v>7.5972222222222223</v>
      </c>
      <c r="D92" s="92" t="s">
        <v>774</v>
      </c>
    </row>
    <row r="93" spans="1:4" x14ac:dyDescent="0.25">
      <c r="A93" s="116" t="s">
        <v>728</v>
      </c>
      <c r="B93" s="63">
        <v>535</v>
      </c>
      <c r="C93" s="81">
        <f t="shared" si="5"/>
        <v>7.4305555555555554</v>
      </c>
      <c r="D93"/>
    </row>
    <row r="94" spans="1:4" x14ac:dyDescent="0.25">
      <c r="A94" s="111"/>
      <c r="C94" s="112"/>
      <c r="D94" s="27" t="s">
        <v>786</v>
      </c>
    </row>
    <row r="95" spans="1:4" x14ac:dyDescent="0.25">
      <c r="A95" s="116" t="s">
        <v>3</v>
      </c>
      <c r="B95">
        <v>702</v>
      </c>
      <c r="C95" s="65">
        <f t="shared" si="5"/>
        <v>9.75</v>
      </c>
      <c r="D95"/>
    </row>
    <row r="96" spans="1:4" x14ac:dyDescent="0.25">
      <c r="A96" s="116"/>
      <c r="B96">
        <v>693</v>
      </c>
      <c r="C96" s="65">
        <f t="shared" si="5"/>
        <v>9.625</v>
      </c>
      <c r="D96"/>
    </row>
    <row r="97" spans="1:4" x14ac:dyDescent="0.25">
      <c r="A97" s="118"/>
      <c r="B97">
        <v>681</v>
      </c>
      <c r="C97" s="65">
        <f t="shared" si="5"/>
        <v>9.4583333333333339</v>
      </c>
      <c r="D97"/>
    </row>
    <row r="98" spans="1:4" x14ac:dyDescent="0.25">
      <c r="A98" s="118"/>
      <c r="B98">
        <v>679</v>
      </c>
      <c r="C98" s="65">
        <f t="shared" si="5"/>
        <v>9.4305555555555554</v>
      </c>
      <c r="D98"/>
    </row>
    <row r="99" spans="1:4" x14ac:dyDescent="0.25">
      <c r="A99" s="118"/>
      <c r="B99">
        <v>678</v>
      </c>
      <c r="C99" s="65">
        <f t="shared" si="5"/>
        <v>9.4166666666666661</v>
      </c>
      <c r="D99"/>
    </row>
    <row r="100" spans="1:4" x14ac:dyDescent="0.25">
      <c r="A100" s="118"/>
      <c r="B100">
        <v>677</v>
      </c>
      <c r="C100" s="65">
        <f t="shared" si="5"/>
        <v>9.4027777777777786</v>
      </c>
      <c r="D100" s="98">
        <v>50</v>
      </c>
    </row>
    <row r="101" spans="1:4" x14ac:dyDescent="0.25">
      <c r="A101" s="118"/>
      <c r="B101">
        <v>675</v>
      </c>
      <c r="C101" s="65">
        <f t="shared" si="5"/>
        <v>9.375</v>
      </c>
      <c r="D101"/>
    </row>
    <row r="102" spans="1:4" x14ac:dyDescent="0.25">
      <c r="A102" s="118"/>
      <c r="B102">
        <v>669</v>
      </c>
      <c r="C102" s="65">
        <f t="shared" si="5"/>
        <v>9.2916666666666661</v>
      </c>
      <c r="D102"/>
    </row>
    <row r="103" spans="1:4" x14ac:dyDescent="0.25">
      <c r="A103" s="118"/>
      <c r="B103">
        <v>668</v>
      </c>
      <c r="C103" s="65">
        <f t="shared" si="5"/>
        <v>9.2777777777777786</v>
      </c>
      <c r="D103"/>
    </row>
    <row r="104" spans="1:4" x14ac:dyDescent="0.25">
      <c r="A104" s="118"/>
      <c r="B104">
        <v>667</v>
      </c>
      <c r="C104" s="65">
        <f t="shared" si="5"/>
        <v>9.2638888888888893</v>
      </c>
      <c r="D104"/>
    </row>
    <row r="105" spans="1:4" x14ac:dyDescent="0.25">
      <c r="A105" s="118"/>
      <c r="B105">
        <v>667</v>
      </c>
      <c r="C105" s="65">
        <f t="shared" si="5"/>
        <v>9.2638888888888893</v>
      </c>
      <c r="D105"/>
    </row>
    <row r="106" spans="1:4" x14ac:dyDescent="0.25">
      <c r="A106" s="118"/>
      <c r="B106">
        <v>667</v>
      </c>
      <c r="C106" s="65">
        <f t="shared" si="5"/>
        <v>9.2638888888888893</v>
      </c>
      <c r="D106" s="98">
        <v>50</v>
      </c>
    </row>
    <row r="107" spans="1:4" x14ac:dyDescent="0.25">
      <c r="A107" s="118"/>
      <c r="B107">
        <v>667</v>
      </c>
      <c r="C107" s="65">
        <f t="shared" si="5"/>
        <v>9.2638888888888893</v>
      </c>
      <c r="D107"/>
    </row>
    <row r="108" spans="1:4" x14ac:dyDescent="0.25">
      <c r="A108" s="118"/>
      <c r="B108">
        <v>666</v>
      </c>
      <c r="C108" s="65">
        <f t="shared" si="5"/>
        <v>9.25</v>
      </c>
      <c r="D108">
        <v>16</v>
      </c>
    </row>
    <row r="109" spans="1:4" x14ac:dyDescent="0.25">
      <c r="A109" s="118"/>
      <c r="B109">
        <v>665</v>
      </c>
      <c r="C109" s="65">
        <f t="shared" si="5"/>
        <v>9.2361111111111107</v>
      </c>
      <c r="D109"/>
    </row>
    <row r="110" spans="1:4" x14ac:dyDescent="0.25">
      <c r="A110" s="118"/>
      <c r="B110">
        <v>665</v>
      </c>
      <c r="C110" s="65">
        <f t="shared" si="5"/>
        <v>9.2361111111111107</v>
      </c>
      <c r="D110"/>
    </row>
    <row r="111" spans="1:4" x14ac:dyDescent="0.25">
      <c r="A111" s="118"/>
      <c r="B111">
        <v>665</v>
      </c>
      <c r="C111" s="65">
        <f t="shared" si="5"/>
        <v>9.2361111111111107</v>
      </c>
      <c r="D111"/>
    </row>
    <row r="112" spans="1:4" x14ac:dyDescent="0.25">
      <c r="A112" s="118"/>
      <c r="B112">
        <v>660</v>
      </c>
      <c r="C112" s="65">
        <f t="shared" si="5"/>
        <v>9.1666666666666661</v>
      </c>
      <c r="D112"/>
    </row>
    <row r="113" spans="1:4" x14ac:dyDescent="0.25">
      <c r="A113" s="118"/>
      <c r="B113">
        <v>657</v>
      </c>
      <c r="C113" s="65">
        <f t="shared" si="5"/>
        <v>9.125</v>
      </c>
      <c r="D113"/>
    </row>
    <row r="114" spans="1:4" x14ac:dyDescent="0.25">
      <c r="A114" s="118"/>
      <c r="B114">
        <v>651</v>
      </c>
      <c r="C114" s="65">
        <f t="shared" si="5"/>
        <v>9.0416666666666661</v>
      </c>
      <c r="D114"/>
    </row>
    <row r="115" spans="1:4" x14ac:dyDescent="0.25">
      <c r="A115" s="118"/>
      <c r="B115">
        <v>642</v>
      </c>
      <c r="C115" s="65">
        <f t="shared" si="5"/>
        <v>8.9166666666666661</v>
      </c>
      <c r="D115">
        <v>16</v>
      </c>
    </row>
    <row r="116" spans="1:4" x14ac:dyDescent="0.25">
      <c r="A116" s="118"/>
      <c r="B116">
        <v>642</v>
      </c>
      <c r="C116" s="65">
        <f t="shared" si="5"/>
        <v>8.9166666666666661</v>
      </c>
      <c r="D116"/>
    </row>
    <row r="117" spans="1:4" x14ac:dyDescent="0.25">
      <c r="A117" s="118"/>
      <c r="B117">
        <v>638</v>
      </c>
      <c r="C117" s="65">
        <f t="shared" si="5"/>
        <v>8.8611111111111107</v>
      </c>
      <c r="D117"/>
    </row>
    <row r="118" spans="1:4" x14ac:dyDescent="0.25">
      <c r="A118" s="118"/>
      <c r="B118">
        <v>626</v>
      </c>
      <c r="C118" s="65">
        <f t="shared" si="5"/>
        <v>8.6944444444444446</v>
      </c>
      <c r="D118"/>
    </row>
    <row r="119" spans="1:4" x14ac:dyDescent="0.25">
      <c r="A119" s="118"/>
      <c r="B119">
        <v>622</v>
      </c>
      <c r="C119" s="65">
        <f t="shared" si="5"/>
        <v>8.6388888888888893</v>
      </c>
      <c r="D119"/>
    </row>
    <row r="120" spans="1:4" x14ac:dyDescent="0.25">
      <c r="A120" s="118"/>
      <c r="B120">
        <v>620</v>
      </c>
      <c r="C120" s="65">
        <f t="shared" si="5"/>
        <v>8.6111111111111107</v>
      </c>
      <c r="D120">
        <v>16</v>
      </c>
    </row>
    <row r="121" spans="1:4" x14ac:dyDescent="0.25">
      <c r="A121" s="118"/>
      <c r="B121" s="63">
        <v>565</v>
      </c>
      <c r="C121" s="81">
        <f t="shared" si="5"/>
        <v>7.8472222222222223</v>
      </c>
      <c r="D121"/>
    </row>
    <row r="122" spans="1:4" x14ac:dyDescent="0.25">
      <c r="A122" s="118"/>
      <c r="B122" s="63">
        <v>514</v>
      </c>
      <c r="C122" s="81">
        <f t="shared" si="5"/>
        <v>7.1388888888888893</v>
      </c>
      <c r="D122"/>
    </row>
    <row r="124" spans="1:4" x14ac:dyDescent="0.25">
      <c r="A124" s="118" t="s">
        <v>223</v>
      </c>
      <c r="B124">
        <v>650</v>
      </c>
      <c r="C124" s="65">
        <f t="shared" si="5"/>
        <v>9.0277777777777786</v>
      </c>
    </row>
    <row r="125" spans="1:4" x14ac:dyDescent="0.25">
      <c r="A125" s="118"/>
      <c r="B125">
        <v>648</v>
      </c>
      <c r="C125" s="65">
        <f t="shared" si="5"/>
        <v>9</v>
      </c>
    </row>
    <row r="126" spans="1:4" x14ac:dyDescent="0.25">
      <c r="A126" s="118"/>
      <c r="B126">
        <v>642</v>
      </c>
      <c r="C126" s="65">
        <f t="shared" si="5"/>
        <v>8.9166666666666661</v>
      </c>
    </row>
    <row r="127" spans="1:4" x14ac:dyDescent="0.25">
      <c r="A127" s="118"/>
      <c r="B127">
        <v>641</v>
      </c>
      <c r="C127" s="65">
        <f t="shared" ref="C127:C128" si="6">B127/72</f>
        <v>8.9027777777777786</v>
      </c>
    </row>
    <row r="128" spans="1:4" x14ac:dyDescent="0.25">
      <c r="A128" s="118"/>
      <c r="B128">
        <v>629</v>
      </c>
      <c r="C128" s="65">
        <f t="shared" si="6"/>
        <v>8.7361111111111107</v>
      </c>
      <c r="D128">
        <v>16</v>
      </c>
    </row>
    <row r="129" spans="1:4" x14ac:dyDescent="0.25">
      <c r="A129" s="118"/>
      <c r="B129">
        <v>611</v>
      </c>
      <c r="C129" s="65">
        <f t="shared" si="5"/>
        <v>8.4861111111111107</v>
      </c>
      <c r="D129">
        <v>50</v>
      </c>
    </row>
    <row r="130" spans="1:4" x14ac:dyDescent="0.25">
      <c r="A130" s="118"/>
      <c r="B130">
        <v>604</v>
      </c>
      <c r="C130" s="65">
        <f t="shared" si="5"/>
        <v>8.3888888888888893</v>
      </c>
      <c r="D130"/>
    </row>
    <row r="131" spans="1:4" x14ac:dyDescent="0.25">
      <c r="A131" s="118"/>
      <c r="B131" s="63">
        <v>563</v>
      </c>
      <c r="C131" s="81">
        <f t="shared" si="5"/>
        <v>7.8194444444444446</v>
      </c>
      <c r="D131">
        <v>50</v>
      </c>
    </row>
    <row r="133" spans="1:4" x14ac:dyDescent="0.25">
      <c r="A133" s="115" t="s">
        <v>225</v>
      </c>
      <c r="B133">
        <v>648</v>
      </c>
      <c r="C133" s="65">
        <f t="shared" si="5"/>
        <v>9</v>
      </c>
      <c r="D133"/>
    </row>
    <row r="134" spans="1:4" x14ac:dyDescent="0.25">
      <c r="A134" s="118"/>
      <c r="B134">
        <v>601</v>
      </c>
      <c r="C134" s="65">
        <f t="shared" si="5"/>
        <v>8.3472222222222214</v>
      </c>
      <c r="D134"/>
    </row>
    <row r="135" spans="1:4" x14ac:dyDescent="0.25">
      <c r="A135" s="118"/>
      <c r="B135" s="63">
        <v>594</v>
      </c>
      <c r="C135" s="81">
        <f t="shared" si="5"/>
        <v>8.25</v>
      </c>
      <c r="D135"/>
    </row>
    <row r="137" spans="1:4" x14ac:dyDescent="0.25">
      <c r="A137" s="118" t="s">
        <v>227</v>
      </c>
      <c r="B137">
        <v>644</v>
      </c>
      <c r="C137" s="65">
        <f t="shared" si="5"/>
        <v>8.9444444444444446</v>
      </c>
      <c r="D137"/>
    </row>
    <row r="138" spans="1:4" x14ac:dyDescent="0.25">
      <c r="A138" s="118"/>
      <c r="B138">
        <v>644</v>
      </c>
      <c r="C138" s="65">
        <f t="shared" si="5"/>
        <v>8.9444444444444446</v>
      </c>
      <c r="D138"/>
    </row>
    <row r="139" spans="1:4" x14ac:dyDescent="0.25">
      <c r="A139" s="118"/>
      <c r="B139">
        <v>632</v>
      </c>
      <c r="C139" s="65">
        <f t="shared" si="5"/>
        <v>8.7777777777777786</v>
      </c>
      <c r="D139"/>
    </row>
    <row r="140" spans="1:4" x14ac:dyDescent="0.25">
      <c r="A140" s="118"/>
      <c r="B140">
        <v>627</v>
      </c>
      <c r="C140" s="65">
        <f t="shared" si="5"/>
        <v>8.7083333333333339</v>
      </c>
      <c r="D140"/>
    </row>
    <row r="141" spans="1:4" x14ac:dyDescent="0.25">
      <c r="A141" s="118"/>
      <c r="B141">
        <v>608</v>
      </c>
      <c r="C141" s="65">
        <f t="shared" si="5"/>
        <v>8.4444444444444446</v>
      </c>
      <c r="D141"/>
    </row>
    <row r="142" spans="1:4" x14ac:dyDescent="0.25">
      <c r="A142" s="118"/>
      <c r="B142" s="63">
        <v>520</v>
      </c>
      <c r="C142" s="81">
        <f t="shared" si="5"/>
        <v>7.2222222222222223</v>
      </c>
      <c r="D142"/>
    </row>
    <row r="144" spans="1:4" x14ac:dyDescent="0.25">
      <c r="A144" s="118" t="s">
        <v>11</v>
      </c>
      <c r="B144">
        <v>551</v>
      </c>
      <c r="C144" s="65">
        <f t="shared" si="5"/>
        <v>7.6527777777777777</v>
      </c>
      <c r="D144"/>
    </row>
    <row r="145" spans="1:4" x14ac:dyDescent="0.25">
      <c r="A145" s="118"/>
      <c r="B145">
        <v>480</v>
      </c>
      <c r="C145" s="65">
        <f t="shared" ref="C145:C169" si="7">B145/72</f>
        <v>6.666666666666667</v>
      </c>
      <c r="D145"/>
    </row>
    <row r="146" spans="1:4" x14ac:dyDescent="0.25">
      <c r="A146" s="118"/>
      <c r="B146">
        <v>480</v>
      </c>
      <c r="C146" s="65">
        <f t="shared" si="7"/>
        <v>6.666666666666667</v>
      </c>
      <c r="D146"/>
    </row>
    <row r="147" spans="1:4" x14ac:dyDescent="0.25">
      <c r="A147" s="118"/>
      <c r="B147" s="63">
        <v>390</v>
      </c>
      <c r="C147" s="81">
        <f t="shared" si="7"/>
        <v>5.416666666666667</v>
      </c>
      <c r="D147"/>
    </row>
    <row r="148" spans="1:4" x14ac:dyDescent="0.25">
      <c r="A148" s="118"/>
      <c r="B148" s="63">
        <v>384</v>
      </c>
      <c r="C148" s="81">
        <f t="shared" si="7"/>
        <v>5.333333333333333</v>
      </c>
      <c r="D148"/>
    </row>
    <row r="149" spans="1:4" x14ac:dyDescent="0.25">
      <c r="A149" s="118"/>
      <c r="B149" s="63">
        <v>249</v>
      </c>
      <c r="C149" s="81">
        <f t="shared" si="7"/>
        <v>3.4583333333333335</v>
      </c>
      <c r="D149"/>
    </row>
    <row r="151" spans="1:4" x14ac:dyDescent="0.25">
      <c r="A151" s="118" t="s">
        <v>13</v>
      </c>
      <c r="B151">
        <v>535</v>
      </c>
      <c r="C151" s="65">
        <f t="shared" si="7"/>
        <v>7.4305555555555554</v>
      </c>
      <c r="D151"/>
    </row>
    <row r="152" spans="1:4" x14ac:dyDescent="0.25">
      <c r="A152" s="118"/>
      <c r="B152">
        <v>418</v>
      </c>
      <c r="C152" s="65">
        <f t="shared" si="7"/>
        <v>5.8055555555555554</v>
      </c>
      <c r="D152"/>
    </row>
    <row r="153" spans="1:4" x14ac:dyDescent="0.25">
      <c r="A153" s="118"/>
      <c r="B153">
        <v>398</v>
      </c>
      <c r="C153" s="65">
        <f t="shared" ref="C153" si="8">B153/72</f>
        <v>5.5277777777777777</v>
      </c>
      <c r="D153"/>
    </row>
    <row r="154" spans="1:4" x14ac:dyDescent="0.25">
      <c r="A154" s="118"/>
      <c r="B154" s="63">
        <v>395</v>
      </c>
      <c r="C154" s="81">
        <f t="shared" si="7"/>
        <v>5.4861111111111107</v>
      </c>
      <c r="D154"/>
    </row>
    <row r="155" spans="1:4" x14ac:dyDescent="0.25">
      <c r="A155" s="118"/>
      <c r="B155" s="63">
        <v>389</v>
      </c>
      <c r="C155" s="81">
        <f t="shared" si="7"/>
        <v>5.4027777777777777</v>
      </c>
      <c r="D155"/>
    </row>
    <row r="156" spans="1:4" x14ac:dyDescent="0.25">
      <c r="B156"/>
      <c r="C156"/>
      <c r="D156"/>
    </row>
    <row r="157" spans="1:4" x14ac:dyDescent="0.25">
      <c r="A157" s="27" t="s">
        <v>10</v>
      </c>
      <c r="C157" s="112"/>
    </row>
    <row r="158" spans="1:4" x14ac:dyDescent="0.25">
      <c r="C158" s="112"/>
    </row>
    <row r="159" spans="1:4" x14ac:dyDescent="0.25">
      <c r="B159" s="113"/>
      <c r="C159" s="114"/>
    </row>
    <row r="161" spans="1:4" x14ac:dyDescent="0.25">
      <c r="A161" s="118" t="s">
        <v>258</v>
      </c>
      <c r="B161">
        <v>602</v>
      </c>
      <c r="C161" s="65">
        <f t="shared" si="7"/>
        <v>8.3611111111111107</v>
      </c>
      <c r="D161">
        <v>60</v>
      </c>
    </row>
    <row r="162" spans="1:4" x14ac:dyDescent="0.25">
      <c r="A162" s="118"/>
      <c r="B162">
        <v>600</v>
      </c>
      <c r="C162" s="65">
        <f t="shared" si="7"/>
        <v>8.3333333333333339</v>
      </c>
      <c r="D162"/>
    </row>
    <row r="163" spans="1:4" x14ac:dyDescent="0.25">
      <c r="A163" s="118"/>
      <c r="B163">
        <v>581</v>
      </c>
      <c r="C163" s="65">
        <f t="shared" ref="C163:C165" si="9">B163/72</f>
        <v>8.0694444444444446</v>
      </c>
      <c r="D163">
        <v>60</v>
      </c>
    </row>
    <row r="164" spans="1:4" x14ac:dyDescent="0.25">
      <c r="A164" s="118"/>
      <c r="B164">
        <v>581</v>
      </c>
      <c r="C164" s="65">
        <f t="shared" si="9"/>
        <v>8.0694444444444446</v>
      </c>
      <c r="D164"/>
    </row>
    <row r="165" spans="1:4" x14ac:dyDescent="0.25">
      <c r="A165" s="118"/>
      <c r="B165">
        <v>545</v>
      </c>
      <c r="C165" s="65">
        <f t="shared" si="9"/>
        <v>7.5694444444444446</v>
      </c>
      <c r="D165">
        <v>50</v>
      </c>
    </row>
    <row r="166" spans="1:4" x14ac:dyDescent="0.25">
      <c r="A166" s="118"/>
      <c r="B166" s="92">
        <v>539</v>
      </c>
      <c r="C166" s="117">
        <f t="shared" si="7"/>
        <v>7.4861111111111107</v>
      </c>
      <c r="D166" s="92" t="s">
        <v>772</v>
      </c>
    </row>
    <row r="167" spans="1:4" x14ac:dyDescent="0.25">
      <c r="A167" s="118"/>
      <c r="B167">
        <v>533</v>
      </c>
      <c r="C167" s="65">
        <f t="shared" si="7"/>
        <v>7.4027777777777777</v>
      </c>
      <c r="D167">
        <v>50</v>
      </c>
    </row>
    <row r="168" spans="1:4" x14ac:dyDescent="0.25">
      <c r="A168" s="118"/>
      <c r="B168" s="63">
        <v>484</v>
      </c>
      <c r="C168" s="81">
        <f t="shared" si="7"/>
        <v>6.7222222222222223</v>
      </c>
      <c r="D168">
        <v>50</v>
      </c>
    </row>
    <row r="169" spans="1:4" x14ac:dyDescent="0.25">
      <c r="A169" s="118"/>
      <c r="B169" s="63">
        <v>450</v>
      </c>
      <c r="C169" s="81">
        <f t="shared" si="7"/>
        <v>6.25</v>
      </c>
      <c r="D169"/>
    </row>
    <row r="170" spans="1:4" x14ac:dyDescent="0.25">
      <c r="B170"/>
      <c r="C170"/>
      <c r="D170"/>
    </row>
    <row r="171" spans="1:4" x14ac:dyDescent="0.25">
      <c r="A171" s="27" t="s">
        <v>778</v>
      </c>
      <c r="C171" s="112"/>
    </row>
    <row r="172" spans="1:4" x14ac:dyDescent="0.25">
      <c r="C172" s="112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8DF42-708D-43D9-87E7-4884794D5431}">
  <sheetPr codeName="Blad4"/>
  <dimension ref="A1:F170"/>
  <sheetViews>
    <sheetView topLeftCell="A134" workbookViewId="0">
      <selection activeCell="J32" sqref="J32"/>
    </sheetView>
  </sheetViews>
  <sheetFormatPr defaultRowHeight="15" x14ac:dyDescent="0.25"/>
  <cols>
    <col min="5" max="5" width="38.5703125" bestFit="1" customWidth="1"/>
  </cols>
  <sheetData>
    <row r="1" spans="1:5" x14ac:dyDescent="0.25">
      <c r="A1" s="27" t="s">
        <v>773</v>
      </c>
    </row>
    <row r="2" spans="1:5" x14ac:dyDescent="0.25">
      <c r="A2" s="100" t="s">
        <v>767</v>
      </c>
      <c r="B2" s="100" t="s">
        <v>768</v>
      </c>
      <c r="C2" s="100" t="s">
        <v>771</v>
      </c>
      <c r="D2" s="100" t="s">
        <v>769</v>
      </c>
      <c r="E2" s="100" t="s">
        <v>770</v>
      </c>
    </row>
    <row r="3" spans="1:5" x14ac:dyDescent="0.25">
      <c r="A3" s="62" t="s">
        <v>12</v>
      </c>
      <c r="B3">
        <v>580</v>
      </c>
      <c r="C3" s="65">
        <f>B3/72</f>
        <v>8.0555555555555554</v>
      </c>
      <c r="D3">
        <v>50</v>
      </c>
    </row>
    <row r="4" spans="1:5" x14ac:dyDescent="0.25">
      <c r="A4" s="62" t="s">
        <v>12</v>
      </c>
      <c r="B4">
        <v>556</v>
      </c>
      <c r="C4" s="65">
        <f t="shared" ref="C4:C52" si="0">B4/72</f>
        <v>7.7222222222222223</v>
      </c>
    </row>
    <row r="5" spans="1:5" x14ac:dyDescent="0.25">
      <c r="A5" s="62" t="s">
        <v>12</v>
      </c>
      <c r="B5">
        <v>549</v>
      </c>
      <c r="C5" s="65">
        <f t="shared" si="0"/>
        <v>7.625</v>
      </c>
      <c r="D5">
        <v>60</v>
      </c>
    </row>
    <row r="6" spans="1:5" x14ac:dyDescent="0.25">
      <c r="A6" s="62" t="s">
        <v>12</v>
      </c>
      <c r="B6">
        <v>530</v>
      </c>
      <c r="C6" s="65">
        <f t="shared" si="0"/>
        <v>7.3611111111111107</v>
      </c>
      <c r="D6">
        <v>60</v>
      </c>
    </row>
    <row r="7" spans="1:5" x14ac:dyDescent="0.25">
      <c r="A7" s="62" t="s">
        <v>12</v>
      </c>
      <c r="B7">
        <v>522</v>
      </c>
      <c r="C7" s="65">
        <f t="shared" si="0"/>
        <v>7.25</v>
      </c>
    </row>
    <row r="8" spans="1:5" x14ac:dyDescent="0.25">
      <c r="A8" s="62" t="s">
        <v>12</v>
      </c>
      <c r="B8">
        <v>519</v>
      </c>
      <c r="C8" s="65">
        <f t="shared" si="0"/>
        <v>7.208333333333333</v>
      </c>
      <c r="D8">
        <v>50</v>
      </c>
    </row>
    <row r="9" spans="1:5" x14ac:dyDescent="0.25">
      <c r="A9" s="62" t="s">
        <v>12</v>
      </c>
      <c r="B9" s="63">
        <v>503</v>
      </c>
      <c r="C9" s="81">
        <f t="shared" si="0"/>
        <v>6.9861111111111107</v>
      </c>
      <c r="D9">
        <v>50</v>
      </c>
    </row>
    <row r="10" spans="1:5" x14ac:dyDescent="0.25">
      <c r="A10" s="62"/>
      <c r="C10" s="65"/>
    </row>
    <row r="11" spans="1:5" x14ac:dyDescent="0.25">
      <c r="A11" s="62" t="s">
        <v>8</v>
      </c>
      <c r="B11">
        <v>648</v>
      </c>
      <c r="C11" s="65">
        <f t="shared" si="0"/>
        <v>9</v>
      </c>
    </row>
    <row r="12" spans="1:5" x14ac:dyDescent="0.25">
      <c r="A12" s="62" t="s">
        <v>8</v>
      </c>
      <c r="B12">
        <v>604</v>
      </c>
      <c r="C12" s="65">
        <f t="shared" si="0"/>
        <v>8.3888888888888893</v>
      </c>
    </row>
    <row r="13" spans="1:5" x14ac:dyDescent="0.25">
      <c r="A13" s="62" t="s">
        <v>8</v>
      </c>
      <c r="B13">
        <v>585</v>
      </c>
      <c r="C13" s="65">
        <f t="shared" si="0"/>
        <v>8.125</v>
      </c>
    </row>
    <row r="14" spans="1:5" x14ac:dyDescent="0.25">
      <c r="A14" s="62" t="s">
        <v>8</v>
      </c>
      <c r="B14">
        <v>578</v>
      </c>
      <c r="C14" s="65">
        <f t="shared" si="0"/>
        <v>8.0277777777777786</v>
      </c>
    </row>
    <row r="15" spans="1:5" x14ac:dyDescent="0.25">
      <c r="A15" s="62" t="s">
        <v>8</v>
      </c>
      <c r="B15">
        <v>557</v>
      </c>
      <c r="C15" s="65">
        <f t="shared" si="0"/>
        <v>7.7361111111111107</v>
      </c>
    </row>
    <row r="16" spans="1:5" x14ac:dyDescent="0.25">
      <c r="A16" s="62" t="s">
        <v>8</v>
      </c>
      <c r="B16">
        <v>556</v>
      </c>
      <c r="C16" s="65">
        <f t="shared" si="0"/>
        <v>7.7222222222222223</v>
      </c>
      <c r="D16">
        <v>50</v>
      </c>
    </row>
    <row r="17" spans="1:6" x14ac:dyDescent="0.25">
      <c r="A17" s="62" t="s">
        <v>8</v>
      </c>
      <c r="B17">
        <v>556</v>
      </c>
      <c r="C17" s="65">
        <f t="shared" si="0"/>
        <v>7.7222222222222223</v>
      </c>
    </row>
    <row r="18" spans="1:6" x14ac:dyDescent="0.25">
      <c r="A18" s="62" t="s">
        <v>8</v>
      </c>
      <c r="B18">
        <v>548</v>
      </c>
      <c r="C18" s="65">
        <f t="shared" si="0"/>
        <v>7.6111111111111107</v>
      </c>
      <c r="D18">
        <v>50</v>
      </c>
    </row>
    <row r="19" spans="1:6" x14ac:dyDescent="0.25">
      <c r="A19" s="62" t="s">
        <v>8</v>
      </c>
      <c r="B19">
        <v>542</v>
      </c>
      <c r="C19" s="65">
        <f t="shared" si="0"/>
        <v>7.5277777777777777</v>
      </c>
    </row>
    <row r="20" spans="1:6" x14ac:dyDescent="0.25">
      <c r="A20" s="62" t="s">
        <v>8</v>
      </c>
      <c r="B20">
        <v>542</v>
      </c>
      <c r="C20" s="65">
        <f t="shared" si="0"/>
        <v>7.5277777777777777</v>
      </c>
    </row>
    <row r="21" spans="1:6" x14ac:dyDescent="0.25">
      <c r="A21" s="62" t="s">
        <v>8</v>
      </c>
      <c r="B21">
        <v>536</v>
      </c>
      <c r="C21" s="65">
        <f t="shared" si="0"/>
        <v>7.4444444444444446</v>
      </c>
    </row>
    <row r="22" spans="1:6" x14ac:dyDescent="0.25">
      <c r="A22" s="62" t="s">
        <v>8</v>
      </c>
      <c r="B22" s="63">
        <v>515</v>
      </c>
      <c r="C22" s="81">
        <f t="shared" si="0"/>
        <v>7.1527777777777777</v>
      </c>
      <c r="D22">
        <v>50</v>
      </c>
    </row>
    <row r="23" spans="1:6" x14ac:dyDescent="0.25">
      <c r="A23" s="62" t="s">
        <v>8</v>
      </c>
      <c r="B23" s="63">
        <v>392</v>
      </c>
      <c r="C23" s="81">
        <f t="shared" si="0"/>
        <v>5.4444444444444446</v>
      </c>
    </row>
    <row r="24" spans="1:6" x14ac:dyDescent="0.25">
      <c r="A24" s="62"/>
      <c r="C24" s="65"/>
    </row>
    <row r="25" spans="1:6" x14ac:dyDescent="0.25">
      <c r="A25" s="62" t="s">
        <v>9</v>
      </c>
      <c r="B25">
        <v>641</v>
      </c>
      <c r="C25" s="65">
        <f t="shared" si="0"/>
        <v>8.9027777777777786</v>
      </c>
    </row>
    <row r="26" spans="1:6" x14ac:dyDescent="0.25">
      <c r="A26" s="62" t="s">
        <v>9</v>
      </c>
      <c r="B26">
        <v>627</v>
      </c>
      <c r="C26" s="65">
        <f t="shared" si="0"/>
        <v>8.7083333333333339</v>
      </c>
    </row>
    <row r="27" spans="1:6" x14ac:dyDescent="0.25">
      <c r="A27" s="62" t="s">
        <v>9</v>
      </c>
      <c r="B27">
        <v>552</v>
      </c>
      <c r="C27" s="65">
        <f t="shared" si="0"/>
        <v>7.666666666666667</v>
      </c>
    </row>
    <row r="28" spans="1:6" x14ac:dyDescent="0.25">
      <c r="A28" s="62" t="s">
        <v>9</v>
      </c>
      <c r="B28" s="98">
        <v>541</v>
      </c>
      <c r="C28" s="101">
        <f t="shared" si="0"/>
        <v>7.5138888888888893</v>
      </c>
      <c r="D28">
        <v>60</v>
      </c>
    </row>
    <row r="29" spans="1:6" x14ac:dyDescent="0.25">
      <c r="A29" s="62" t="s">
        <v>9</v>
      </c>
      <c r="B29" s="102">
        <v>524</v>
      </c>
      <c r="C29" s="103">
        <f t="shared" si="0"/>
        <v>7.2777777777777777</v>
      </c>
      <c r="D29" s="99" t="s">
        <v>772</v>
      </c>
    </row>
    <row r="30" spans="1:6" x14ac:dyDescent="0.25">
      <c r="A30" s="62" t="s">
        <v>9</v>
      </c>
      <c r="B30" s="63">
        <v>512</v>
      </c>
      <c r="C30" s="81">
        <f t="shared" si="0"/>
        <v>7.1111111111111107</v>
      </c>
    </row>
    <row r="31" spans="1:6" x14ac:dyDescent="0.25">
      <c r="A31" s="62"/>
      <c r="C31" s="65"/>
    </row>
    <row r="32" spans="1:6" x14ac:dyDescent="0.25">
      <c r="A32" s="62" t="s">
        <v>516</v>
      </c>
      <c r="B32">
        <v>604</v>
      </c>
      <c r="C32" s="65">
        <f t="shared" si="0"/>
        <v>8.3888888888888893</v>
      </c>
      <c r="E32" s="98">
        <v>541</v>
      </c>
      <c r="F32" s="101">
        <f t="shared" ref="F32" si="1">E32/72</f>
        <v>7.5138888888888893</v>
      </c>
    </row>
    <row r="33" spans="1:4" x14ac:dyDescent="0.25">
      <c r="A33" s="62" t="s">
        <v>516</v>
      </c>
      <c r="B33">
        <v>600</v>
      </c>
      <c r="C33" s="65">
        <f t="shared" si="0"/>
        <v>8.3333333333333339</v>
      </c>
    </row>
    <row r="34" spans="1:4" x14ac:dyDescent="0.25">
      <c r="A34" s="62" t="s">
        <v>516</v>
      </c>
      <c r="B34">
        <v>588</v>
      </c>
      <c r="C34" s="65">
        <f t="shared" si="0"/>
        <v>8.1666666666666661</v>
      </c>
    </row>
    <row r="35" spans="1:4" x14ac:dyDescent="0.25">
      <c r="A35" s="62" t="s">
        <v>516</v>
      </c>
      <c r="B35">
        <v>553</v>
      </c>
      <c r="C35" s="65">
        <f t="shared" si="0"/>
        <v>7.6805555555555554</v>
      </c>
    </row>
    <row r="36" spans="1:4" x14ac:dyDescent="0.25">
      <c r="A36" s="62" t="s">
        <v>516</v>
      </c>
      <c r="B36">
        <v>546</v>
      </c>
      <c r="C36" s="65">
        <f t="shared" si="0"/>
        <v>7.583333333333333</v>
      </c>
    </row>
    <row r="37" spans="1:4" x14ac:dyDescent="0.25">
      <c r="A37" s="62" t="s">
        <v>516</v>
      </c>
      <c r="B37">
        <v>522</v>
      </c>
      <c r="C37" s="65">
        <f t="shared" si="0"/>
        <v>7.25</v>
      </c>
    </row>
    <row r="38" spans="1:4" x14ac:dyDescent="0.25">
      <c r="A38" s="62" t="s">
        <v>516</v>
      </c>
      <c r="B38" s="63">
        <v>504</v>
      </c>
      <c r="C38" s="81">
        <f t="shared" si="0"/>
        <v>7</v>
      </c>
    </row>
    <row r="39" spans="1:4" x14ac:dyDescent="0.25">
      <c r="A39" s="62" t="s">
        <v>516</v>
      </c>
      <c r="B39" s="63">
        <v>497</v>
      </c>
      <c r="C39" s="81">
        <f t="shared" si="0"/>
        <v>6.9027777777777777</v>
      </c>
    </row>
    <row r="40" spans="1:4" x14ac:dyDescent="0.25">
      <c r="C40" s="65"/>
    </row>
    <row r="41" spans="1:4" x14ac:dyDescent="0.25">
      <c r="C41" s="65"/>
    </row>
    <row r="42" spans="1:4" x14ac:dyDescent="0.25">
      <c r="A42" s="62" t="s">
        <v>7</v>
      </c>
      <c r="B42">
        <v>600</v>
      </c>
      <c r="C42" s="65">
        <f t="shared" si="0"/>
        <v>8.3333333333333339</v>
      </c>
    </row>
    <row r="43" spans="1:4" x14ac:dyDescent="0.25">
      <c r="A43" s="62" t="s">
        <v>7</v>
      </c>
      <c r="B43">
        <v>549</v>
      </c>
      <c r="C43" s="65">
        <f t="shared" si="0"/>
        <v>7.625</v>
      </c>
      <c r="D43">
        <v>16</v>
      </c>
    </row>
    <row r="44" spans="1:4" x14ac:dyDescent="0.25">
      <c r="A44" s="62" t="s">
        <v>7</v>
      </c>
      <c r="B44">
        <v>544</v>
      </c>
      <c r="C44" s="65">
        <f t="shared" si="0"/>
        <v>7.5555555555555554</v>
      </c>
      <c r="D44">
        <v>16</v>
      </c>
    </row>
    <row r="45" spans="1:4" x14ac:dyDescent="0.25">
      <c r="A45" s="62" t="s">
        <v>7</v>
      </c>
      <c r="B45">
        <v>541</v>
      </c>
      <c r="C45" s="65">
        <f t="shared" si="0"/>
        <v>7.5138888888888893</v>
      </c>
    </row>
    <row r="46" spans="1:4" x14ac:dyDescent="0.25">
      <c r="A46" s="62" t="s">
        <v>7</v>
      </c>
      <c r="B46">
        <v>532</v>
      </c>
      <c r="C46" s="65">
        <f t="shared" si="0"/>
        <v>7.3888888888888893</v>
      </c>
    </row>
    <row r="47" spans="1:4" x14ac:dyDescent="0.25">
      <c r="A47" s="62" t="s">
        <v>7</v>
      </c>
      <c r="B47">
        <v>526</v>
      </c>
      <c r="C47" s="65">
        <f t="shared" si="0"/>
        <v>7.3055555555555554</v>
      </c>
    </row>
    <row r="48" spans="1:4" x14ac:dyDescent="0.25">
      <c r="A48" s="62" t="s">
        <v>7</v>
      </c>
      <c r="B48" s="63">
        <v>504</v>
      </c>
      <c r="C48" s="81">
        <f t="shared" si="0"/>
        <v>7</v>
      </c>
      <c r="D48">
        <v>16</v>
      </c>
    </row>
    <row r="49" spans="1:4" x14ac:dyDescent="0.25">
      <c r="A49" s="62"/>
      <c r="C49" s="65"/>
    </row>
    <row r="50" spans="1:4" x14ac:dyDescent="0.25">
      <c r="A50" s="62" t="s">
        <v>5</v>
      </c>
      <c r="B50">
        <v>638</v>
      </c>
      <c r="C50" s="65">
        <f t="shared" si="0"/>
        <v>8.8611111111111107</v>
      </c>
    </row>
    <row r="51" spans="1:4" x14ac:dyDescent="0.25">
      <c r="A51" s="62" t="s">
        <v>5</v>
      </c>
      <c r="B51">
        <v>630</v>
      </c>
      <c r="C51" s="65">
        <f t="shared" si="0"/>
        <v>8.75</v>
      </c>
    </row>
    <row r="52" spans="1:4" x14ac:dyDescent="0.25">
      <c r="A52" s="62" t="s">
        <v>5</v>
      </c>
      <c r="B52">
        <v>614</v>
      </c>
      <c r="C52" s="65">
        <f t="shared" si="0"/>
        <v>8.5277777777777786</v>
      </c>
    </row>
    <row r="53" spans="1:4" x14ac:dyDescent="0.25">
      <c r="A53" s="62" t="s">
        <v>5</v>
      </c>
      <c r="B53">
        <v>613</v>
      </c>
      <c r="C53" s="65">
        <f t="shared" ref="C53:C69" si="2">B53/72</f>
        <v>8.5138888888888893</v>
      </c>
      <c r="D53">
        <v>16</v>
      </c>
    </row>
    <row r="54" spans="1:4" x14ac:dyDescent="0.25">
      <c r="A54" s="62" t="s">
        <v>5</v>
      </c>
      <c r="B54">
        <v>606</v>
      </c>
      <c r="C54" s="65">
        <f t="shared" si="2"/>
        <v>8.4166666666666661</v>
      </c>
    </row>
    <row r="55" spans="1:4" x14ac:dyDescent="0.25">
      <c r="A55" s="62" t="s">
        <v>5</v>
      </c>
      <c r="B55">
        <v>603</v>
      </c>
      <c r="C55" s="65">
        <f t="shared" si="2"/>
        <v>8.375</v>
      </c>
    </row>
    <row r="56" spans="1:4" x14ac:dyDescent="0.25">
      <c r="A56" s="62" t="s">
        <v>5</v>
      </c>
      <c r="B56">
        <v>596</v>
      </c>
      <c r="C56" s="65">
        <f t="shared" si="2"/>
        <v>8.2777777777777786</v>
      </c>
      <c r="D56">
        <v>50</v>
      </c>
    </row>
    <row r="57" spans="1:4" x14ac:dyDescent="0.25">
      <c r="A57" s="62" t="s">
        <v>5</v>
      </c>
      <c r="B57">
        <v>595</v>
      </c>
      <c r="C57" s="65">
        <f t="shared" si="2"/>
        <v>8.2638888888888893</v>
      </c>
      <c r="D57">
        <v>16</v>
      </c>
    </row>
    <row r="58" spans="1:4" x14ac:dyDescent="0.25">
      <c r="A58" s="62" t="s">
        <v>5</v>
      </c>
      <c r="B58">
        <v>594</v>
      </c>
      <c r="C58" s="65">
        <f t="shared" si="2"/>
        <v>8.25</v>
      </c>
    </row>
    <row r="59" spans="1:4" x14ac:dyDescent="0.25">
      <c r="A59" s="62" t="s">
        <v>5</v>
      </c>
      <c r="B59">
        <v>590</v>
      </c>
      <c r="C59" s="65">
        <f t="shared" si="2"/>
        <v>8.1944444444444446</v>
      </c>
      <c r="D59">
        <v>60</v>
      </c>
    </row>
    <row r="60" spans="1:4" x14ac:dyDescent="0.25">
      <c r="A60" s="62" t="s">
        <v>5</v>
      </c>
      <c r="B60">
        <v>584</v>
      </c>
      <c r="C60" s="65">
        <f t="shared" si="2"/>
        <v>8.1111111111111107</v>
      </c>
    </row>
    <row r="61" spans="1:4" x14ac:dyDescent="0.25">
      <c r="A61" s="62" t="s">
        <v>5</v>
      </c>
      <c r="B61">
        <v>584</v>
      </c>
      <c r="C61" s="65">
        <f t="shared" si="2"/>
        <v>8.1111111111111107</v>
      </c>
    </row>
    <row r="62" spans="1:4" x14ac:dyDescent="0.25">
      <c r="A62" s="62" t="s">
        <v>5</v>
      </c>
      <c r="B62">
        <v>581</v>
      </c>
      <c r="C62" s="65">
        <f t="shared" si="2"/>
        <v>8.0694444444444446</v>
      </c>
    </row>
    <row r="63" spans="1:4" x14ac:dyDescent="0.25">
      <c r="A63" s="62" t="s">
        <v>5</v>
      </c>
      <c r="B63">
        <v>575</v>
      </c>
      <c r="C63" s="65">
        <f t="shared" si="2"/>
        <v>7.9861111111111107</v>
      </c>
      <c r="D63">
        <v>50</v>
      </c>
    </row>
    <row r="64" spans="1:4" x14ac:dyDescent="0.25">
      <c r="A64" s="62" t="s">
        <v>5</v>
      </c>
      <c r="B64">
        <v>569</v>
      </c>
      <c r="C64" s="65">
        <f t="shared" si="2"/>
        <v>7.9027777777777777</v>
      </c>
    </row>
    <row r="65" spans="1:4" x14ac:dyDescent="0.25">
      <c r="A65" s="62" t="s">
        <v>5</v>
      </c>
      <c r="B65">
        <v>553</v>
      </c>
      <c r="C65" s="65">
        <f t="shared" si="2"/>
        <v>7.6805555555555554</v>
      </c>
    </row>
    <row r="66" spans="1:4" x14ac:dyDescent="0.25">
      <c r="A66" s="62" t="s">
        <v>5</v>
      </c>
      <c r="B66">
        <v>544</v>
      </c>
      <c r="C66" s="65">
        <f t="shared" si="2"/>
        <v>7.5555555555555554</v>
      </c>
      <c r="D66">
        <v>50</v>
      </c>
    </row>
    <row r="67" spans="1:4" x14ac:dyDescent="0.25">
      <c r="A67" s="62" t="s">
        <v>5</v>
      </c>
      <c r="B67" s="63">
        <v>522</v>
      </c>
      <c r="C67" s="81">
        <f t="shared" si="2"/>
        <v>7.25</v>
      </c>
      <c r="D67" s="63">
        <v>50</v>
      </c>
    </row>
    <row r="68" spans="1:4" x14ac:dyDescent="0.25">
      <c r="A68" s="62" t="s">
        <v>5</v>
      </c>
      <c r="B68" s="63">
        <v>512</v>
      </c>
      <c r="C68" s="81">
        <f t="shared" si="2"/>
        <v>7.1111111111111107</v>
      </c>
      <c r="D68" s="63">
        <v>60</v>
      </c>
    </row>
    <row r="69" spans="1:4" x14ac:dyDescent="0.25">
      <c r="A69" s="62" t="s">
        <v>5</v>
      </c>
      <c r="B69" s="63">
        <v>365</v>
      </c>
      <c r="C69" s="81">
        <f t="shared" si="2"/>
        <v>5.0694444444444446</v>
      </c>
      <c r="D69" s="63"/>
    </row>
    <row r="70" spans="1:4" x14ac:dyDescent="0.25">
      <c r="A70" s="62"/>
      <c r="C70" s="65"/>
    </row>
    <row r="71" spans="1:4" x14ac:dyDescent="0.25">
      <c r="A71" s="62" t="s">
        <v>230</v>
      </c>
      <c r="B71">
        <v>640</v>
      </c>
      <c r="C71" s="65">
        <f t="shared" ref="C71:C77" si="3">B71/72</f>
        <v>8.8888888888888893</v>
      </c>
    </row>
    <row r="72" spans="1:4" x14ac:dyDescent="0.25">
      <c r="A72" s="62" t="s">
        <v>230</v>
      </c>
      <c r="B72">
        <v>637</v>
      </c>
      <c r="C72" s="65">
        <f t="shared" si="3"/>
        <v>8.8472222222222214</v>
      </c>
    </row>
    <row r="73" spans="1:4" x14ac:dyDescent="0.25">
      <c r="A73" s="62" t="s">
        <v>230</v>
      </c>
      <c r="B73">
        <v>586</v>
      </c>
      <c r="C73" s="65">
        <f t="shared" si="3"/>
        <v>8.1388888888888893</v>
      </c>
    </row>
    <row r="74" spans="1:4" x14ac:dyDescent="0.25">
      <c r="A74" s="62" t="s">
        <v>230</v>
      </c>
      <c r="B74">
        <v>581</v>
      </c>
      <c r="C74" s="65">
        <f t="shared" si="3"/>
        <v>8.0694444444444446</v>
      </c>
    </row>
    <row r="75" spans="1:4" x14ac:dyDescent="0.25">
      <c r="A75" s="62" t="s">
        <v>230</v>
      </c>
      <c r="B75">
        <v>575</v>
      </c>
      <c r="C75" s="65">
        <f t="shared" si="3"/>
        <v>7.9861111111111107</v>
      </c>
    </row>
    <row r="76" spans="1:4" x14ac:dyDescent="0.25">
      <c r="A76" s="62" t="s">
        <v>230</v>
      </c>
      <c r="B76">
        <v>575</v>
      </c>
      <c r="C76" s="65">
        <f t="shared" si="3"/>
        <v>7.9861111111111107</v>
      </c>
    </row>
    <row r="77" spans="1:4" x14ac:dyDescent="0.25">
      <c r="A77" s="62" t="s">
        <v>230</v>
      </c>
      <c r="B77" s="63">
        <v>522</v>
      </c>
      <c r="C77" s="81">
        <f t="shared" si="3"/>
        <v>7.25</v>
      </c>
    </row>
    <row r="78" spans="1:4" x14ac:dyDescent="0.25">
      <c r="A78" s="62"/>
      <c r="C78" s="65"/>
    </row>
    <row r="79" spans="1:4" x14ac:dyDescent="0.25">
      <c r="A79" s="62" t="s">
        <v>728</v>
      </c>
      <c r="B79">
        <v>643</v>
      </c>
      <c r="C79" s="65">
        <f t="shared" ref="C79:C142" si="4">B79/72</f>
        <v>8.9305555555555554</v>
      </c>
    </row>
    <row r="80" spans="1:4" x14ac:dyDescent="0.25">
      <c r="A80" s="62" t="s">
        <v>728</v>
      </c>
      <c r="B80">
        <v>632</v>
      </c>
      <c r="C80" s="65">
        <f t="shared" si="4"/>
        <v>8.7777777777777786</v>
      </c>
    </row>
    <row r="81" spans="1:4" x14ac:dyDescent="0.25">
      <c r="A81" s="62" t="s">
        <v>728</v>
      </c>
      <c r="B81">
        <v>613</v>
      </c>
      <c r="C81" s="65">
        <f t="shared" si="4"/>
        <v>8.5138888888888893</v>
      </c>
    </row>
    <row r="82" spans="1:4" x14ac:dyDescent="0.25">
      <c r="A82" s="62" t="s">
        <v>728</v>
      </c>
      <c r="B82">
        <v>610</v>
      </c>
      <c r="C82" s="65">
        <f t="shared" si="4"/>
        <v>8.4722222222222214</v>
      </c>
    </row>
    <row r="83" spans="1:4" x14ac:dyDescent="0.25">
      <c r="A83" s="62" t="s">
        <v>728</v>
      </c>
      <c r="B83">
        <v>603</v>
      </c>
      <c r="C83" s="65">
        <f t="shared" si="4"/>
        <v>8.375</v>
      </c>
    </row>
    <row r="84" spans="1:4" x14ac:dyDescent="0.25">
      <c r="A84" s="62" t="s">
        <v>728</v>
      </c>
      <c r="B84">
        <v>602</v>
      </c>
      <c r="C84" s="65">
        <f t="shared" si="4"/>
        <v>8.3611111111111107</v>
      </c>
    </row>
    <row r="85" spans="1:4" x14ac:dyDescent="0.25">
      <c r="A85" s="62" t="s">
        <v>728</v>
      </c>
      <c r="B85">
        <v>562</v>
      </c>
      <c r="C85" s="65">
        <f t="shared" si="4"/>
        <v>7.8055555555555554</v>
      </c>
    </row>
    <row r="86" spans="1:4" x14ac:dyDescent="0.25">
      <c r="A86" s="62" t="s">
        <v>728</v>
      </c>
      <c r="B86" s="102">
        <v>535</v>
      </c>
      <c r="C86" s="103">
        <f t="shared" si="4"/>
        <v>7.4305555555555554</v>
      </c>
      <c r="D86" s="92" t="s">
        <v>774</v>
      </c>
    </row>
    <row r="87" spans="1:4" x14ac:dyDescent="0.25">
      <c r="A87" s="62"/>
      <c r="C87" s="65"/>
    </row>
    <row r="88" spans="1:4" x14ac:dyDescent="0.25">
      <c r="A88" s="62" t="s">
        <v>3</v>
      </c>
      <c r="B88">
        <v>695</v>
      </c>
      <c r="C88" s="65">
        <f t="shared" si="4"/>
        <v>9.6527777777777786</v>
      </c>
    </row>
    <row r="89" spans="1:4" x14ac:dyDescent="0.25">
      <c r="A89" s="62"/>
      <c r="B89">
        <v>692</v>
      </c>
      <c r="C89" s="65">
        <f t="shared" si="4"/>
        <v>9.6111111111111107</v>
      </c>
    </row>
    <row r="90" spans="1:4" x14ac:dyDescent="0.25">
      <c r="B90">
        <v>692</v>
      </c>
      <c r="C90" s="65">
        <f t="shared" si="4"/>
        <v>9.6111111111111107</v>
      </c>
    </row>
    <row r="91" spans="1:4" x14ac:dyDescent="0.25">
      <c r="B91">
        <v>691</v>
      </c>
      <c r="C91" s="65">
        <f t="shared" si="4"/>
        <v>9.5972222222222214</v>
      </c>
    </row>
    <row r="92" spans="1:4" x14ac:dyDescent="0.25">
      <c r="B92">
        <v>689</v>
      </c>
      <c r="C92" s="65">
        <f t="shared" si="4"/>
        <v>9.5694444444444446</v>
      </c>
    </row>
    <row r="93" spans="1:4" x14ac:dyDescent="0.25">
      <c r="B93">
        <v>689</v>
      </c>
      <c r="C93" s="65">
        <f t="shared" si="4"/>
        <v>9.5694444444444446</v>
      </c>
    </row>
    <row r="94" spans="1:4" x14ac:dyDescent="0.25">
      <c r="B94">
        <v>684</v>
      </c>
      <c r="C94" s="65">
        <f t="shared" si="4"/>
        <v>9.5</v>
      </c>
    </row>
    <row r="95" spans="1:4" x14ac:dyDescent="0.25">
      <c r="B95">
        <v>683</v>
      </c>
      <c r="C95" s="65">
        <f t="shared" si="4"/>
        <v>9.4861111111111107</v>
      </c>
    </row>
    <row r="96" spans="1:4" x14ac:dyDescent="0.25">
      <c r="B96">
        <v>679</v>
      </c>
      <c r="C96" s="65">
        <f t="shared" si="4"/>
        <v>9.4305555555555554</v>
      </c>
    </row>
    <row r="97" spans="2:3" x14ac:dyDescent="0.25">
      <c r="B97">
        <v>677</v>
      </c>
      <c r="C97" s="65">
        <f t="shared" si="4"/>
        <v>9.4027777777777786</v>
      </c>
    </row>
    <row r="98" spans="2:3" x14ac:dyDescent="0.25">
      <c r="B98">
        <v>675</v>
      </c>
      <c r="C98" s="65">
        <f t="shared" si="4"/>
        <v>9.375</v>
      </c>
    </row>
    <row r="99" spans="2:3" x14ac:dyDescent="0.25">
      <c r="B99">
        <v>670</v>
      </c>
      <c r="C99" s="65">
        <f t="shared" si="4"/>
        <v>9.3055555555555554</v>
      </c>
    </row>
    <row r="100" spans="2:3" x14ac:dyDescent="0.25">
      <c r="B100">
        <v>669</v>
      </c>
      <c r="C100" s="65">
        <f t="shared" si="4"/>
        <v>9.2916666666666661</v>
      </c>
    </row>
    <row r="101" spans="2:3" x14ac:dyDescent="0.25">
      <c r="B101">
        <v>667</v>
      </c>
      <c r="C101" s="65">
        <f t="shared" si="4"/>
        <v>9.2638888888888893</v>
      </c>
    </row>
    <row r="102" spans="2:3" x14ac:dyDescent="0.25">
      <c r="B102">
        <v>665</v>
      </c>
      <c r="C102" s="65">
        <f t="shared" si="4"/>
        <v>9.2361111111111107</v>
      </c>
    </row>
    <row r="103" spans="2:3" x14ac:dyDescent="0.25">
      <c r="B103">
        <v>663</v>
      </c>
      <c r="C103" s="65">
        <f t="shared" si="4"/>
        <v>9.2083333333333339</v>
      </c>
    </row>
    <row r="104" spans="2:3" x14ac:dyDescent="0.25">
      <c r="B104">
        <v>661</v>
      </c>
      <c r="C104" s="65">
        <f t="shared" si="4"/>
        <v>9.1805555555555554</v>
      </c>
    </row>
    <row r="105" spans="2:3" x14ac:dyDescent="0.25">
      <c r="B105">
        <v>660</v>
      </c>
      <c r="C105" s="65">
        <f t="shared" si="4"/>
        <v>9.1666666666666661</v>
      </c>
    </row>
    <row r="106" spans="2:3" x14ac:dyDescent="0.25">
      <c r="B106">
        <v>660</v>
      </c>
      <c r="C106" s="65">
        <f t="shared" si="4"/>
        <v>9.1666666666666661</v>
      </c>
    </row>
    <row r="107" spans="2:3" x14ac:dyDescent="0.25">
      <c r="B107">
        <v>659</v>
      </c>
      <c r="C107" s="65">
        <f t="shared" si="4"/>
        <v>9.1527777777777786</v>
      </c>
    </row>
    <row r="108" spans="2:3" x14ac:dyDescent="0.25">
      <c r="B108">
        <v>658</v>
      </c>
      <c r="C108" s="65">
        <f t="shared" si="4"/>
        <v>9.1388888888888893</v>
      </c>
    </row>
    <row r="109" spans="2:3" x14ac:dyDescent="0.25">
      <c r="B109">
        <v>657</v>
      </c>
      <c r="C109" s="65">
        <f t="shared" si="4"/>
        <v>9.125</v>
      </c>
    </row>
    <row r="110" spans="2:3" x14ac:dyDescent="0.25">
      <c r="B110">
        <v>655</v>
      </c>
      <c r="C110" s="65">
        <f t="shared" si="4"/>
        <v>9.0972222222222214</v>
      </c>
    </row>
    <row r="111" spans="2:3" x14ac:dyDescent="0.25">
      <c r="B111">
        <v>646</v>
      </c>
      <c r="C111" s="65">
        <f t="shared" si="4"/>
        <v>8.9722222222222214</v>
      </c>
    </row>
    <row r="112" spans="2:3" x14ac:dyDescent="0.25">
      <c r="B112">
        <v>646</v>
      </c>
      <c r="C112" s="65">
        <f t="shared" si="4"/>
        <v>8.9722222222222214</v>
      </c>
    </row>
    <row r="113" spans="1:3" x14ac:dyDescent="0.25">
      <c r="B113">
        <v>646</v>
      </c>
      <c r="C113" s="65">
        <f t="shared" si="4"/>
        <v>8.9722222222222214</v>
      </c>
    </row>
    <row r="114" spans="1:3" x14ac:dyDescent="0.25">
      <c r="B114">
        <v>637</v>
      </c>
      <c r="C114" s="65">
        <f t="shared" si="4"/>
        <v>8.8472222222222214</v>
      </c>
    </row>
    <row r="115" spans="1:3" x14ac:dyDescent="0.25">
      <c r="B115">
        <v>624</v>
      </c>
      <c r="C115" s="65">
        <f t="shared" si="4"/>
        <v>8.6666666666666661</v>
      </c>
    </row>
    <row r="116" spans="1:3" x14ac:dyDescent="0.25">
      <c r="B116">
        <v>616</v>
      </c>
      <c r="C116" s="65">
        <f t="shared" si="4"/>
        <v>8.5555555555555554</v>
      </c>
    </row>
    <row r="117" spans="1:3" x14ac:dyDescent="0.25">
      <c r="B117">
        <v>602</v>
      </c>
      <c r="C117" s="65">
        <f t="shared" si="4"/>
        <v>8.3611111111111107</v>
      </c>
    </row>
    <row r="118" spans="1:3" x14ac:dyDescent="0.25">
      <c r="B118" s="63">
        <v>567</v>
      </c>
      <c r="C118" s="81">
        <f t="shared" si="4"/>
        <v>7.875</v>
      </c>
    </row>
    <row r="119" spans="1:3" x14ac:dyDescent="0.25">
      <c r="B119" s="63">
        <v>483</v>
      </c>
      <c r="C119" s="81">
        <f t="shared" si="4"/>
        <v>6.708333333333333</v>
      </c>
    </row>
    <row r="121" spans="1:3" x14ac:dyDescent="0.25">
      <c r="A121" t="s">
        <v>223</v>
      </c>
      <c r="B121">
        <v>659</v>
      </c>
      <c r="C121" s="65">
        <f t="shared" si="4"/>
        <v>9.1527777777777786</v>
      </c>
    </row>
    <row r="122" spans="1:3" x14ac:dyDescent="0.25">
      <c r="B122">
        <v>653</v>
      </c>
      <c r="C122" s="65">
        <f t="shared" si="4"/>
        <v>9.0694444444444446</v>
      </c>
    </row>
    <row r="123" spans="1:3" x14ac:dyDescent="0.25">
      <c r="B123">
        <v>619</v>
      </c>
      <c r="C123" s="65">
        <f t="shared" si="4"/>
        <v>8.5972222222222214</v>
      </c>
    </row>
    <row r="124" spans="1:3" x14ac:dyDescent="0.25">
      <c r="B124">
        <v>608</v>
      </c>
      <c r="C124" s="65">
        <f t="shared" si="4"/>
        <v>8.4444444444444446</v>
      </c>
    </row>
    <row r="125" spans="1:3" x14ac:dyDescent="0.25">
      <c r="B125">
        <v>595</v>
      </c>
      <c r="C125" s="65">
        <f t="shared" si="4"/>
        <v>8.2638888888888893</v>
      </c>
    </row>
    <row r="126" spans="1:3" x14ac:dyDescent="0.25">
      <c r="B126" s="63">
        <v>576</v>
      </c>
      <c r="C126" s="81">
        <f t="shared" si="4"/>
        <v>8</v>
      </c>
    </row>
    <row r="128" spans="1:3" x14ac:dyDescent="0.25">
      <c r="A128" t="s">
        <v>225</v>
      </c>
      <c r="B128">
        <v>679</v>
      </c>
      <c r="C128" s="65">
        <f t="shared" si="4"/>
        <v>9.4305555555555554</v>
      </c>
    </row>
    <row r="129" spans="1:3" x14ac:dyDescent="0.25">
      <c r="B129">
        <v>659</v>
      </c>
      <c r="C129" s="65">
        <f t="shared" si="4"/>
        <v>9.1527777777777786</v>
      </c>
    </row>
    <row r="130" spans="1:3" x14ac:dyDescent="0.25">
      <c r="B130">
        <v>653</v>
      </c>
      <c r="C130" s="65">
        <f t="shared" si="4"/>
        <v>9.0694444444444446</v>
      </c>
    </row>
    <row r="131" spans="1:3" x14ac:dyDescent="0.25">
      <c r="B131">
        <v>650</v>
      </c>
      <c r="C131" s="65">
        <f t="shared" si="4"/>
        <v>9.0277777777777786</v>
      </c>
    </row>
    <row r="132" spans="1:3" x14ac:dyDescent="0.25">
      <c r="B132">
        <v>642</v>
      </c>
      <c r="C132" s="65">
        <f t="shared" si="4"/>
        <v>8.9166666666666661</v>
      </c>
    </row>
    <row r="133" spans="1:3" x14ac:dyDescent="0.25">
      <c r="B133" s="63">
        <v>601</v>
      </c>
      <c r="C133" s="81">
        <f t="shared" si="4"/>
        <v>8.3472222222222214</v>
      </c>
    </row>
    <row r="135" spans="1:3" x14ac:dyDescent="0.25">
      <c r="A135" t="s">
        <v>227</v>
      </c>
      <c r="B135">
        <v>677</v>
      </c>
      <c r="C135" s="65">
        <f t="shared" si="4"/>
        <v>9.4027777777777786</v>
      </c>
    </row>
    <row r="136" spans="1:3" x14ac:dyDescent="0.25">
      <c r="B136">
        <v>663</v>
      </c>
      <c r="C136" s="65">
        <f t="shared" si="4"/>
        <v>9.2083333333333339</v>
      </c>
    </row>
    <row r="137" spans="1:3" x14ac:dyDescent="0.25">
      <c r="B137">
        <v>639</v>
      </c>
      <c r="C137" s="65">
        <f t="shared" si="4"/>
        <v>8.875</v>
      </c>
    </row>
    <row r="138" spans="1:3" x14ac:dyDescent="0.25">
      <c r="B138">
        <v>633</v>
      </c>
      <c r="C138" s="65">
        <f t="shared" si="4"/>
        <v>8.7916666666666661</v>
      </c>
    </row>
    <row r="139" spans="1:3" x14ac:dyDescent="0.25">
      <c r="B139">
        <v>590</v>
      </c>
      <c r="C139" s="65">
        <f t="shared" si="4"/>
        <v>8.1944444444444446</v>
      </c>
    </row>
    <row r="140" spans="1:3" x14ac:dyDescent="0.25">
      <c r="B140" s="63">
        <v>504</v>
      </c>
      <c r="C140" s="81">
        <f t="shared" si="4"/>
        <v>7</v>
      </c>
    </row>
    <row r="142" spans="1:3" x14ac:dyDescent="0.25">
      <c r="A142" t="s">
        <v>11</v>
      </c>
      <c r="B142">
        <v>584</v>
      </c>
      <c r="C142" s="65">
        <f t="shared" si="4"/>
        <v>8.1111111111111107</v>
      </c>
    </row>
    <row r="143" spans="1:3" x14ac:dyDescent="0.25">
      <c r="B143">
        <v>578</v>
      </c>
      <c r="C143" s="65">
        <f t="shared" ref="C143:C170" si="5">B143/72</f>
        <v>8.0277777777777786</v>
      </c>
    </row>
    <row r="144" spans="1:3" x14ac:dyDescent="0.25">
      <c r="B144">
        <v>558</v>
      </c>
      <c r="C144" s="65">
        <f t="shared" si="5"/>
        <v>7.75</v>
      </c>
    </row>
    <row r="145" spans="1:3" x14ac:dyDescent="0.25">
      <c r="B145">
        <v>512</v>
      </c>
      <c r="C145" s="65">
        <f t="shared" si="5"/>
        <v>7.1111111111111107</v>
      </c>
    </row>
    <row r="146" spans="1:3" x14ac:dyDescent="0.25">
      <c r="B146">
        <v>508</v>
      </c>
      <c r="C146" s="65">
        <f t="shared" si="5"/>
        <v>7.0555555555555554</v>
      </c>
    </row>
    <row r="147" spans="1:3" x14ac:dyDescent="0.25">
      <c r="B147">
        <v>505</v>
      </c>
      <c r="C147" s="65">
        <f t="shared" si="5"/>
        <v>7.0138888888888893</v>
      </c>
    </row>
    <row r="148" spans="1:3" x14ac:dyDescent="0.25">
      <c r="B148">
        <v>491</v>
      </c>
      <c r="C148" s="65">
        <f t="shared" si="5"/>
        <v>6.8194444444444446</v>
      </c>
    </row>
    <row r="149" spans="1:3" x14ac:dyDescent="0.25">
      <c r="B149">
        <v>487</v>
      </c>
      <c r="C149" s="65">
        <f t="shared" si="5"/>
        <v>6.7638888888888893</v>
      </c>
    </row>
    <row r="150" spans="1:3" x14ac:dyDescent="0.25">
      <c r="B150" s="63">
        <v>388</v>
      </c>
      <c r="C150" s="81">
        <f t="shared" si="5"/>
        <v>5.3888888888888893</v>
      </c>
    </row>
    <row r="151" spans="1:3" x14ac:dyDescent="0.25">
      <c r="B151" s="63">
        <v>220</v>
      </c>
      <c r="C151" s="81">
        <f t="shared" si="5"/>
        <v>3.0555555555555554</v>
      </c>
    </row>
    <row r="153" spans="1:3" x14ac:dyDescent="0.25">
      <c r="A153" t="s">
        <v>13</v>
      </c>
      <c r="B153">
        <v>495</v>
      </c>
      <c r="C153" s="65">
        <f t="shared" si="5"/>
        <v>6.875</v>
      </c>
    </row>
    <row r="154" spans="1:3" x14ac:dyDescent="0.25">
      <c r="B154">
        <v>427</v>
      </c>
      <c r="C154" s="65">
        <f t="shared" si="5"/>
        <v>5.9305555555555554</v>
      </c>
    </row>
    <row r="155" spans="1:3" x14ac:dyDescent="0.25">
      <c r="B155">
        <v>415</v>
      </c>
      <c r="C155" s="65">
        <f t="shared" si="5"/>
        <v>5.7638888888888893</v>
      </c>
    </row>
    <row r="156" spans="1:3" x14ac:dyDescent="0.25">
      <c r="B156" s="63">
        <v>387</v>
      </c>
      <c r="C156" s="81">
        <f t="shared" si="5"/>
        <v>5.375</v>
      </c>
    </row>
    <row r="158" spans="1:3" x14ac:dyDescent="0.25">
      <c r="A158" t="s">
        <v>10</v>
      </c>
      <c r="B158">
        <v>520</v>
      </c>
      <c r="C158" s="65">
        <f t="shared" si="5"/>
        <v>7.2222222222222223</v>
      </c>
    </row>
    <row r="159" spans="1:3" x14ac:dyDescent="0.25">
      <c r="B159">
        <v>520</v>
      </c>
      <c r="C159" s="65">
        <f t="shared" si="5"/>
        <v>7.2222222222222223</v>
      </c>
    </row>
    <row r="160" spans="1:3" x14ac:dyDescent="0.25">
      <c r="B160" s="63">
        <v>431</v>
      </c>
      <c r="C160" s="81">
        <f t="shared" si="5"/>
        <v>5.9861111111111107</v>
      </c>
    </row>
    <row r="162" spans="1:3" x14ac:dyDescent="0.25">
      <c r="A162" t="s">
        <v>258</v>
      </c>
      <c r="B162">
        <v>628</v>
      </c>
      <c r="C162" s="65">
        <f t="shared" si="5"/>
        <v>8.7222222222222214</v>
      </c>
    </row>
    <row r="163" spans="1:3" x14ac:dyDescent="0.25">
      <c r="B163">
        <v>578</v>
      </c>
      <c r="C163" s="65">
        <f t="shared" si="5"/>
        <v>8.0277777777777786</v>
      </c>
    </row>
    <row r="164" spans="1:3" x14ac:dyDescent="0.25">
      <c r="B164">
        <v>578</v>
      </c>
      <c r="C164" s="65">
        <f t="shared" si="5"/>
        <v>8.0277777777777786</v>
      </c>
    </row>
    <row r="165" spans="1:3" x14ac:dyDescent="0.25">
      <c r="B165">
        <v>576</v>
      </c>
      <c r="C165" s="65">
        <f t="shared" si="5"/>
        <v>8</v>
      </c>
    </row>
    <row r="166" spans="1:3" x14ac:dyDescent="0.25">
      <c r="B166">
        <v>566</v>
      </c>
      <c r="C166" s="65">
        <f t="shared" si="5"/>
        <v>7.8611111111111107</v>
      </c>
    </row>
    <row r="167" spans="1:3" x14ac:dyDescent="0.25">
      <c r="B167" s="63">
        <v>494</v>
      </c>
      <c r="C167" s="81">
        <f t="shared" si="5"/>
        <v>6.8611111111111107</v>
      </c>
    </row>
    <row r="169" spans="1:3" x14ac:dyDescent="0.25">
      <c r="A169" t="s">
        <v>778</v>
      </c>
      <c r="B169">
        <v>582</v>
      </c>
      <c r="C169" s="65">
        <f t="shared" si="5"/>
        <v>8.0833333333333339</v>
      </c>
    </row>
    <row r="170" spans="1:3" x14ac:dyDescent="0.25">
      <c r="B170">
        <v>455</v>
      </c>
      <c r="C170" s="65">
        <f t="shared" si="5"/>
        <v>6.3194444444444446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4EB31-5E1D-451E-B6FE-A14E3707B5BA}">
  <sheetPr codeName="Blad5"/>
  <dimension ref="A1:C62"/>
  <sheetViews>
    <sheetView workbookViewId="0">
      <selection activeCell="J32" sqref="J32"/>
    </sheetView>
  </sheetViews>
  <sheetFormatPr defaultRowHeight="15" x14ac:dyDescent="0.25"/>
  <sheetData>
    <row r="1" spans="1:3" x14ac:dyDescent="0.25">
      <c r="A1" t="s">
        <v>777</v>
      </c>
    </row>
    <row r="3" spans="1:3" x14ac:dyDescent="0.25">
      <c r="A3" s="62" t="s">
        <v>743</v>
      </c>
      <c r="B3">
        <v>612</v>
      </c>
      <c r="C3" s="65">
        <f>B3/72</f>
        <v>8.5</v>
      </c>
    </row>
    <row r="4" spans="1:3" x14ac:dyDescent="0.25">
      <c r="A4" s="62" t="s">
        <v>743</v>
      </c>
      <c r="B4">
        <v>555</v>
      </c>
      <c r="C4" s="65">
        <f t="shared" ref="C4:C53" si="0">B4/72</f>
        <v>7.708333333333333</v>
      </c>
    </row>
    <row r="5" spans="1:3" x14ac:dyDescent="0.25">
      <c r="A5" s="62" t="s">
        <v>743</v>
      </c>
      <c r="B5" s="63">
        <v>465</v>
      </c>
      <c r="C5" s="81">
        <f t="shared" si="0"/>
        <v>6.458333333333333</v>
      </c>
    </row>
    <row r="6" spans="1:3" x14ac:dyDescent="0.25">
      <c r="B6" s="63"/>
      <c r="C6" s="81"/>
    </row>
    <row r="7" spans="1:3" x14ac:dyDescent="0.25">
      <c r="A7" t="s">
        <v>744</v>
      </c>
      <c r="B7">
        <v>634</v>
      </c>
      <c r="C7" s="65">
        <f t="shared" si="0"/>
        <v>8.8055555555555554</v>
      </c>
    </row>
    <row r="8" spans="1:3" x14ac:dyDescent="0.25">
      <c r="A8" t="s">
        <v>744</v>
      </c>
      <c r="B8">
        <v>616</v>
      </c>
      <c r="C8" s="65">
        <f t="shared" si="0"/>
        <v>8.5555555555555554</v>
      </c>
    </row>
    <row r="9" spans="1:3" x14ac:dyDescent="0.25">
      <c r="A9" t="s">
        <v>744</v>
      </c>
      <c r="B9">
        <v>589</v>
      </c>
      <c r="C9" s="65">
        <f t="shared" si="0"/>
        <v>8.1805555555555554</v>
      </c>
    </row>
    <row r="10" spans="1:3" x14ac:dyDescent="0.25">
      <c r="A10" t="s">
        <v>744</v>
      </c>
      <c r="B10">
        <v>570</v>
      </c>
      <c r="C10" s="65">
        <f t="shared" si="0"/>
        <v>7.916666666666667</v>
      </c>
    </row>
    <row r="11" spans="1:3" x14ac:dyDescent="0.25">
      <c r="A11" t="s">
        <v>744</v>
      </c>
      <c r="B11">
        <v>550</v>
      </c>
      <c r="C11" s="65">
        <f t="shared" si="0"/>
        <v>7.6388888888888893</v>
      </c>
    </row>
    <row r="12" spans="1:3" x14ac:dyDescent="0.25">
      <c r="A12" t="s">
        <v>744</v>
      </c>
      <c r="B12" s="63">
        <v>477</v>
      </c>
      <c r="C12" s="81">
        <f t="shared" si="0"/>
        <v>6.625</v>
      </c>
    </row>
    <row r="13" spans="1:3" x14ac:dyDescent="0.25">
      <c r="C13" s="65"/>
    </row>
    <row r="14" spans="1:3" x14ac:dyDescent="0.25">
      <c r="A14" t="s">
        <v>6</v>
      </c>
      <c r="B14">
        <v>652</v>
      </c>
      <c r="C14" s="65">
        <f t="shared" si="0"/>
        <v>9.0555555555555554</v>
      </c>
    </row>
    <row r="15" spans="1:3" x14ac:dyDescent="0.25">
      <c r="A15" t="s">
        <v>6</v>
      </c>
      <c r="B15">
        <v>632</v>
      </c>
      <c r="C15" s="65">
        <f t="shared" si="0"/>
        <v>8.7777777777777786</v>
      </c>
    </row>
    <row r="16" spans="1:3" x14ac:dyDescent="0.25">
      <c r="A16" t="s">
        <v>6</v>
      </c>
      <c r="B16">
        <v>578</v>
      </c>
      <c r="C16" s="65">
        <f t="shared" si="0"/>
        <v>8.0277777777777786</v>
      </c>
    </row>
    <row r="17" spans="1:3" x14ac:dyDescent="0.25">
      <c r="A17" t="s">
        <v>6</v>
      </c>
      <c r="B17">
        <v>575</v>
      </c>
      <c r="C17" s="65">
        <f t="shared" si="0"/>
        <v>7.9861111111111107</v>
      </c>
    </row>
    <row r="18" spans="1:3" x14ac:dyDescent="0.25">
      <c r="A18" t="s">
        <v>6</v>
      </c>
      <c r="B18">
        <v>563</v>
      </c>
      <c r="C18" s="65">
        <f t="shared" si="0"/>
        <v>7.8194444444444446</v>
      </c>
    </row>
    <row r="19" spans="1:3" x14ac:dyDescent="0.25">
      <c r="A19" t="s">
        <v>6</v>
      </c>
      <c r="B19">
        <v>544</v>
      </c>
      <c r="C19" s="65">
        <f t="shared" si="0"/>
        <v>7.5555555555555554</v>
      </c>
    </row>
    <row r="20" spans="1:3" x14ac:dyDescent="0.25">
      <c r="A20" t="s">
        <v>6</v>
      </c>
      <c r="B20" s="63">
        <v>523</v>
      </c>
      <c r="C20" s="81">
        <f t="shared" si="0"/>
        <v>7.2638888888888893</v>
      </c>
    </row>
    <row r="21" spans="1:3" x14ac:dyDescent="0.25">
      <c r="C21" s="65"/>
    </row>
    <row r="22" spans="1:3" x14ac:dyDescent="0.25">
      <c r="A22" t="s">
        <v>221</v>
      </c>
      <c r="B22">
        <v>600</v>
      </c>
      <c r="C22" s="65">
        <f t="shared" si="0"/>
        <v>8.3333333333333339</v>
      </c>
    </row>
    <row r="23" spans="1:3" x14ac:dyDescent="0.25">
      <c r="A23" t="s">
        <v>221</v>
      </c>
      <c r="B23">
        <v>595</v>
      </c>
      <c r="C23" s="65">
        <f t="shared" si="0"/>
        <v>8.2638888888888893</v>
      </c>
    </row>
    <row r="24" spans="1:3" x14ac:dyDescent="0.25">
      <c r="A24" t="s">
        <v>221</v>
      </c>
      <c r="B24">
        <v>579</v>
      </c>
      <c r="C24" s="65">
        <f t="shared" si="0"/>
        <v>8.0416666666666661</v>
      </c>
    </row>
    <row r="25" spans="1:3" x14ac:dyDescent="0.25">
      <c r="A25" t="s">
        <v>221</v>
      </c>
      <c r="B25">
        <v>568</v>
      </c>
      <c r="C25" s="65">
        <f t="shared" si="0"/>
        <v>7.8888888888888893</v>
      </c>
    </row>
    <row r="26" spans="1:3" x14ac:dyDescent="0.25">
      <c r="A26" t="s">
        <v>221</v>
      </c>
      <c r="B26">
        <v>534</v>
      </c>
      <c r="C26" s="65">
        <f t="shared" si="0"/>
        <v>7.416666666666667</v>
      </c>
    </row>
    <row r="27" spans="1:3" x14ac:dyDescent="0.25">
      <c r="A27" t="s">
        <v>221</v>
      </c>
      <c r="B27">
        <v>531</v>
      </c>
      <c r="C27" s="65">
        <f t="shared" si="0"/>
        <v>7.375</v>
      </c>
    </row>
    <row r="28" spans="1:3" x14ac:dyDescent="0.25">
      <c r="A28" t="s">
        <v>221</v>
      </c>
      <c r="B28">
        <v>519</v>
      </c>
      <c r="C28" s="65">
        <f t="shared" si="0"/>
        <v>7.208333333333333</v>
      </c>
    </row>
    <row r="29" spans="1:3" x14ac:dyDescent="0.25">
      <c r="A29" t="s">
        <v>221</v>
      </c>
      <c r="B29">
        <v>515</v>
      </c>
      <c r="C29" s="65">
        <f t="shared" si="0"/>
        <v>7.1527777777777777</v>
      </c>
    </row>
    <row r="30" spans="1:3" x14ac:dyDescent="0.25">
      <c r="A30" t="s">
        <v>221</v>
      </c>
      <c r="B30">
        <v>488</v>
      </c>
      <c r="C30" s="65">
        <f t="shared" si="0"/>
        <v>6.7777777777777777</v>
      </c>
    </row>
    <row r="31" spans="1:3" x14ac:dyDescent="0.25">
      <c r="A31" t="s">
        <v>221</v>
      </c>
      <c r="B31" s="63">
        <v>448</v>
      </c>
      <c r="C31" s="81">
        <f t="shared" si="0"/>
        <v>6.2222222222222223</v>
      </c>
    </row>
    <row r="32" spans="1:3" x14ac:dyDescent="0.25">
      <c r="A32" t="s">
        <v>221</v>
      </c>
      <c r="B32" s="63">
        <v>384</v>
      </c>
      <c r="C32" s="81">
        <f t="shared" si="0"/>
        <v>5.333333333333333</v>
      </c>
    </row>
    <row r="33" spans="1:3" x14ac:dyDescent="0.25">
      <c r="C33" s="65"/>
    </row>
    <row r="34" spans="1:3" x14ac:dyDescent="0.25">
      <c r="A34" t="s">
        <v>740</v>
      </c>
      <c r="B34">
        <v>610</v>
      </c>
      <c r="C34" s="65">
        <f t="shared" si="0"/>
        <v>8.4722222222222214</v>
      </c>
    </row>
    <row r="35" spans="1:3" x14ac:dyDescent="0.25">
      <c r="A35" t="s">
        <v>740</v>
      </c>
      <c r="B35">
        <v>589</v>
      </c>
      <c r="C35" s="65">
        <f t="shared" si="0"/>
        <v>8.1805555555555554</v>
      </c>
    </row>
    <row r="36" spans="1:3" x14ac:dyDescent="0.25">
      <c r="A36" t="s">
        <v>740</v>
      </c>
      <c r="B36">
        <v>548</v>
      </c>
      <c r="C36" s="65">
        <f t="shared" si="0"/>
        <v>7.6111111111111107</v>
      </c>
    </row>
    <row r="37" spans="1:3" x14ac:dyDescent="0.25">
      <c r="A37" t="s">
        <v>740</v>
      </c>
      <c r="B37" s="63">
        <v>508</v>
      </c>
      <c r="C37" s="81">
        <f t="shared" si="0"/>
        <v>7.0555555555555554</v>
      </c>
    </row>
    <row r="38" spans="1:3" x14ac:dyDescent="0.25">
      <c r="A38" t="s">
        <v>740</v>
      </c>
      <c r="B38" s="63">
        <v>494</v>
      </c>
      <c r="C38" s="81">
        <f t="shared" si="0"/>
        <v>6.8611111111111107</v>
      </c>
    </row>
    <row r="39" spans="1:3" x14ac:dyDescent="0.25">
      <c r="C39" s="65"/>
    </row>
    <row r="40" spans="1:3" x14ac:dyDescent="0.25">
      <c r="A40" t="s">
        <v>739</v>
      </c>
      <c r="B40">
        <v>528</v>
      </c>
      <c r="C40" s="65">
        <f t="shared" si="0"/>
        <v>7.333333333333333</v>
      </c>
    </row>
    <row r="41" spans="1:3" x14ac:dyDescent="0.25">
      <c r="A41" t="s">
        <v>739</v>
      </c>
      <c r="B41">
        <v>464</v>
      </c>
      <c r="C41" s="65">
        <f t="shared" si="0"/>
        <v>6.4444444444444446</v>
      </c>
    </row>
    <row r="42" spans="1:3" x14ac:dyDescent="0.25">
      <c r="A42" t="s">
        <v>739</v>
      </c>
      <c r="B42" s="63">
        <v>148</v>
      </c>
      <c r="C42" s="81">
        <f t="shared" si="0"/>
        <v>2.0555555555555554</v>
      </c>
    </row>
    <row r="43" spans="1:3" x14ac:dyDescent="0.25">
      <c r="C43" s="65"/>
    </row>
    <row r="44" spans="1:3" x14ac:dyDescent="0.25">
      <c r="A44" t="s">
        <v>742</v>
      </c>
      <c r="B44">
        <v>667</v>
      </c>
      <c r="C44" s="65">
        <f t="shared" si="0"/>
        <v>9.2638888888888893</v>
      </c>
    </row>
    <row r="45" spans="1:3" x14ac:dyDescent="0.25">
      <c r="A45" t="s">
        <v>742</v>
      </c>
      <c r="B45">
        <v>618</v>
      </c>
      <c r="C45" s="65">
        <f t="shared" si="0"/>
        <v>8.5833333333333339</v>
      </c>
    </row>
    <row r="46" spans="1:3" x14ac:dyDescent="0.25">
      <c r="A46" t="s">
        <v>742</v>
      </c>
      <c r="B46">
        <v>575</v>
      </c>
      <c r="C46" s="65">
        <f t="shared" si="0"/>
        <v>7.9861111111111107</v>
      </c>
    </row>
    <row r="47" spans="1:3" x14ac:dyDescent="0.25">
      <c r="A47" t="s">
        <v>742</v>
      </c>
      <c r="B47" s="63">
        <v>494</v>
      </c>
      <c r="C47" s="81">
        <f t="shared" si="0"/>
        <v>6.8611111111111107</v>
      </c>
    </row>
    <row r="48" spans="1:3" x14ac:dyDescent="0.25">
      <c r="C48" s="65"/>
    </row>
    <row r="49" spans="1:3" x14ac:dyDescent="0.25">
      <c r="A49" t="s">
        <v>741</v>
      </c>
      <c r="B49">
        <v>599</v>
      </c>
      <c r="C49" s="65">
        <f t="shared" si="0"/>
        <v>8.3194444444444446</v>
      </c>
    </row>
    <row r="50" spans="1:3" x14ac:dyDescent="0.25">
      <c r="A50" t="s">
        <v>741</v>
      </c>
      <c r="B50">
        <v>598</v>
      </c>
      <c r="C50" s="65">
        <f t="shared" si="0"/>
        <v>8.3055555555555554</v>
      </c>
    </row>
    <row r="51" spans="1:3" x14ac:dyDescent="0.25">
      <c r="A51" t="s">
        <v>741</v>
      </c>
      <c r="B51">
        <v>598</v>
      </c>
      <c r="C51" s="65">
        <f t="shared" si="0"/>
        <v>8.3055555555555554</v>
      </c>
    </row>
    <row r="52" spans="1:3" x14ac:dyDescent="0.25">
      <c r="A52" t="s">
        <v>741</v>
      </c>
      <c r="B52" s="63">
        <v>354</v>
      </c>
      <c r="C52" s="81">
        <f t="shared" si="0"/>
        <v>4.916666666666667</v>
      </c>
    </row>
    <row r="53" spans="1:3" x14ac:dyDescent="0.25">
      <c r="A53" t="s">
        <v>741</v>
      </c>
      <c r="B53" s="63">
        <v>343</v>
      </c>
      <c r="C53" s="81">
        <f t="shared" si="0"/>
        <v>4.7638888888888893</v>
      </c>
    </row>
    <row r="54" spans="1:3" x14ac:dyDescent="0.25">
      <c r="C54" s="65"/>
    </row>
    <row r="55" spans="1:3" x14ac:dyDescent="0.25">
      <c r="A55" t="s">
        <v>4</v>
      </c>
      <c r="B55">
        <v>674</v>
      </c>
      <c r="C55" s="65">
        <f t="shared" ref="C55:C62" si="1">B55/72</f>
        <v>9.3611111111111107</v>
      </c>
    </row>
    <row r="56" spans="1:3" x14ac:dyDescent="0.25">
      <c r="A56" t="s">
        <v>4</v>
      </c>
      <c r="B56">
        <v>670</v>
      </c>
      <c r="C56" s="65">
        <f t="shared" si="1"/>
        <v>9.3055555555555554</v>
      </c>
    </row>
    <row r="57" spans="1:3" x14ac:dyDescent="0.25">
      <c r="A57" t="s">
        <v>4</v>
      </c>
      <c r="B57">
        <v>670</v>
      </c>
      <c r="C57" s="65">
        <f t="shared" si="1"/>
        <v>9.3055555555555554</v>
      </c>
    </row>
    <row r="58" spans="1:3" x14ac:dyDescent="0.25">
      <c r="A58" t="s">
        <v>4</v>
      </c>
      <c r="B58" s="63">
        <v>629</v>
      </c>
      <c r="C58" s="81">
        <f t="shared" si="1"/>
        <v>8.7361111111111107</v>
      </c>
    </row>
    <row r="59" spans="1:3" x14ac:dyDescent="0.25">
      <c r="C59" s="65"/>
    </row>
    <row r="60" spans="1:3" x14ac:dyDescent="0.25">
      <c r="A60" t="s">
        <v>222</v>
      </c>
      <c r="B60">
        <v>578</v>
      </c>
      <c r="C60" s="65">
        <f t="shared" si="1"/>
        <v>8.0277777777777786</v>
      </c>
    </row>
    <row r="61" spans="1:3" x14ac:dyDescent="0.25">
      <c r="A61" t="s">
        <v>222</v>
      </c>
      <c r="B61" s="63">
        <v>466</v>
      </c>
      <c r="C61" s="81">
        <f t="shared" si="1"/>
        <v>6.4722222222222223</v>
      </c>
    </row>
    <row r="62" spans="1:3" x14ac:dyDescent="0.25">
      <c r="A62" t="s">
        <v>222</v>
      </c>
      <c r="B62" s="63">
        <v>256</v>
      </c>
      <c r="C62" s="81">
        <f t="shared" si="1"/>
        <v>3.5555555555555554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9A7DF-F318-47D0-A059-C938480ACB38}">
  <sheetPr codeName="Blad6"/>
  <dimension ref="A1:C253"/>
  <sheetViews>
    <sheetView topLeftCell="A171" workbookViewId="0">
      <selection activeCell="J32" sqref="J32"/>
    </sheetView>
  </sheetViews>
  <sheetFormatPr defaultRowHeight="15" x14ac:dyDescent="0.25"/>
  <cols>
    <col min="2" max="2" width="9.28515625" bestFit="1" customWidth="1"/>
    <col min="3" max="3" width="11.5703125" bestFit="1" customWidth="1"/>
  </cols>
  <sheetData>
    <row r="1" spans="1:3" x14ac:dyDescent="0.25">
      <c r="A1" s="62" t="s">
        <v>12</v>
      </c>
      <c r="B1" s="64">
        <v>565</v>
      </c>
      <c r="C1" s="74">
        <f>B1/72</f>
        <v>7.8472222222222223</v>
      </c>
    </row>
    <row r="2" spans="1:3" x14ac:dyDescent="0.25">
      <c r="A2" s="62" t="s">
        <v>12</v>
      </c>
      <c r="B2" s="64">
        <v>557</v>
      </c>
      <c r="C2" s="74">
        <f t="shared" ref="C2:C74" si="0">B2/72</f>
        <v>7.7361111111111107</v>
      </c>
    </row>
    <row r="3" spans="1:3" x14ac:dyDescent="0.25">
      <c r="A3" s="62" t="s">
        <v>12</v>
      </c>
      <c r="B3" s="64">
        <v>550</v>
      </c>
      <c r="C3" s="74">
        <f t="shared" si="0"/>
        <v>7.6388888888888893</v>
      </c>
    </row>
    <row r="4" spans="1:3" x14ac:dyDescent="0.25">
      <c r="A4" s="62" t="s">
        <v>12</v>
      </c>
      <c r="B4" s="64">
        <v>546</v>
      </c>
      <c r="C4" s="74">
        <f t="shared" si="0"/>
        <v>7.583333333333333</v>
      </c>
    </row>
    <row r="5" spans="1:3" x14ac:dyDescent="0.25">
      <c r="A5" s="62" t="s">
        <v>12</v>
      </c>
      <c r="B5" s="64">
        <v>545</v>
      </c>
      <c r="C5" s="74">
        <f t="shared" si="0"/>
        <v>7.5694444444444446</v>
      </c>
    </row>
    <row r="6" spans="1:3" x14ac:dyDescent="0.25">
      <c r="A6" s="62" t="s">
        <v>12</v>
      </c>
      <c r="B6" s="64">
        <v>539</v>
      </c>
      <c r="C6" s="74">
        <f t="shared" si="0"/>
        <v>7.4861111111111107</v>
      </c>
    </row>
    <row r="7" spans="1:3" x14ac:dyDescent="0.25">
      <c r="A7" s="62" t="s">
        <v>12</v>
      </c>
      <c r="B7" s="64">
        <v>521</v>
      </c>
      <c r="C7" s="74">
        <f t="shared" si="0"/>
        <v>7.2361111111111107</v>
      </c>
    </row>
    <row r="8" spans="1:3" x14ac:dyDescent="0.25">
      <c r="A8" s="62" t="s">
        <v>12</v>
      </c>
      <c r="B8" s="64">
        <v>519</v>
      </c>
      <c r="C8" s="74">
        <f t="shared" si="0"/>
        <v>7.208333333333333</v>
      </c>
    </row>
    <row r="9" spans="1:3" x14ac:dyDescent="0.25">
      <c r="A9" s="62" t="s">
        <v>12</v>
      </c>
      <c r="B9" s="64">
        <v>496</v>
      </c>
      <c r="C9" s="74">
        <f t="shared" si="0"/>
        <v>6.8888888888888893</v>
      </c>
    </row>
    <row r="10" spans="1:3" x14ac:dyDescent="0.25">
      <c r="A10" s="62" t="s">
        <v>12</v>
      </c>
      <c r="B10" s="64">
        <v>491</v>
      </c>
      <c r="C10" s="74">
        <f t="shared" si="0"/>
        <v>6.8194444444444446</v>
      </c>
    </row>
    <row r="11" spans="1:3" x14ac:dyDescent="0.25">
      <c r="A11" s="62" t="s">
        <v>12</v>
      </c>
      <c r="B11" s="64">
        <v>489</v>
      </c>
      <c r="C11" s="74">
        <f t="shared" si="0"/>
        <v>6.791666666666667</v>
      </c>
    </row>
    <row r="12" spans="1:3" x14ac:dyDescent="0.25">
      <c r="A12" s="62" t="s">
        <v>12</v>
      </c>
      <c r="B12" s="64">
        <v>473</v>
      </c>
      <c r="C12" s="74">
        <f t="shared" si="0"/>
        <v>6.5694444444444446</v>
      </c>
    </row>
    <row r="13" spans="1:3" x14ac:dyDescent="0.25">
      <c r="A13" s="62" t="s">
        <v>12</v>
      </c>
      <c r="B13" s="64">
        <v>457</v>
      </c>
      <c r="C13" s="74">
        <f t="shared" si="0"/>
        <v>6.3472222222222223</v>
      </c>
    </row>
    <row r="14" spans="1:3" x14ac:dyDescent="0.25">
      <c r="A14" s="62" t="s">
        <v>12</v>
      </c>
      <c r="B14" s="63">
        <v>440</v>
      </c>
      <c r="C14" s="81">
        <f t="shared" si="0"/>
        <v>6.1111111111111107</v>
      </c>
    </row>
    <row r="15" spans="1:3" x14ac:dyDescent="0.25">
      <c r="A15" s="62" t="s">
        <v>12</v>
      </c>
      <c r="B15" s="63">
        <v>430</v>
      </c>
      <c r="C15" s="81">
        <f t="shared" si="0"/>
        <v>5.9722222222222223</v>
      </c>
    </row>
    <row r="16" spans="1:3" x14ac:dyDescent="0.25">
      <c r="A16" s="62" t="s">
        <v>12</v>
      </c>
      <c r="B16" s="63">
        <v>378</v>
      </c>
      <c r="C16" s="81">
        <f t="shared" si="0"/>
        <v>5.25</v>
      </c>
    </row>
    <row r="17" spans="1:3" x14ac:dyDescent="0.25">
      <c r="A17" s="62" t="s">
        <v>8</v>
      </c>
      <c r="B17" s="64">
        <v>633</v>
      </c>
      <c r="C17" s="74">
        <f t="shared" si="0"/>
        <v>8.7916666666666661</v>
      </c>
    </row>
    <row r="18" spans="1:3" x14ac:dyDescent="0.25">
      <c r="A18" s="62" t="s">
        <v>8</v>
      </c>
      <c r="B18" s="64">
        <v>605</v>
      </c>
      <c r="C18" s="74">
        <f t="shared" si="0"/>
        <v>8.4027777777777786</v>
      </c>
    </row>
    <row r="19" spans="1:3" x14ac:dyDescent="0.25">
      <c r="A19" s="62" t="s">
        <v>8</v>
      </c>
      <c r="B19" s="64">
        <v>598</v>
      </c>
      <c r="C19" s="74">
        <f t="shared" si="0"/>
        <v>8.3055555555555554</v>
      </c>
    </row>
    <row r="20" spans="1:3" x14ac:dyDescent="0.25">
      <c r="A20" s="62" t="s">
        <v>8</v>
      </c>
      <c r="B20" s="64">
        <v>588</v>
      </c>
      <c r="C20" s="74">
        <f t="shared" si="0"/>
        <v>8.1666666666666661</v>
      </c>
    </row>
    <row r="21" spans="1:3" x14ac:dyDescent="0.25">
      <c r="A21" s="62" t="s">
        <v>8</v>
      </c>
      <c r="B21" s="64">
        <v>586</v>
      </c>
      <c r="C21" s="74">
        <f t="shared" si="0"/>
        <v>8.1388888888888893</v>
      </c>
    </row>
    <row r="22" spans="1:3" x14ac:dyDescent="0.25">
      <c r="A22" s="62" t="s">
        <v>8</v>
      </c>
      <c r="B22" s="64">
        <v>571</v>
      </c>
      <c r="C22" s="74">
        <f t="shared" si="0"/>
        <v>7.9305555555555554</v>
      </c>
    </row>
    <row r="23" spans="1:3" x14ac:dyDescent="0.25">
      <c r="A23" s="62" t="s">
        <v>8</v>
      </c>
      <c r="B23" s="64">
        <v>568</v>
      </c>
      <c r="C23" s="74">
        <f t="shared" si="0"/>
        <v>7.8888888888888893</v>
      </c>
    </row>
    <row r="24" spans="1:3" x14ac:dyDescent="0.25">
      <c r="A24" s="62" t="s">
        <v>8</v>
      </c>
      <c r="B24" s="64">
        <v>568</v>
      </c>
      <c r="C24" s="74">
        <f t="shared" si="0"/>
        <v>7.8888888888888893</v>
      </c>
    </row>
    <row r="25" spans="1:3" x14ac:dyDescent="0.25">
      <c r="A25" s="62" t="s">
        <v>8</v>
      </c>
      <c r="B25" s="64">
        <v>567</v>
      </c>
      <c r="C25" s="74">
        <f t="shared" si="0"/>
        <v>7.875</v>
      </c>
    </row>
    <row r="26" spans="1:3" x14ac:dyDescent="0.25">
      <c r="A26" s="62" t="s">
        <v>8</v>
      </c>
      <c r="B26" s="64">
        <v>559</v>
      </c>
      <c r="C26" s="74">
        <f t="shared" si="0"/>
        <v>7.7638888888888893</v>
      </c>
    </row>
    <row r="27" spans="1:3" x14ac:dyDescent="0.25">
      <c r="A27" s="62" t="s">
        <v>8</v>
      </c>
      <c r="B27" s="64">
        <v>558</v>
      </c>
      <c r="C27" s="74">
        <f t="shared" si="0"/>
        <v>7.75</v>
      </c>
    </row>
    <row r="28" spans="1:3" x14ac:dyDescent="0.25">
      <c r="A28" s="62" t="s">
        <v>8</v>
      </c>
      <c r="B28" s="64">
        <v>555</v>
      </c>
      <c r="C28" s="74">
        <f t="shared" si="0"/>
        <v>7.708333333333333</v>
      </c>
    </row>
    <row r="29" spans="1:3" x14ac:dyDescent="0.25">
      <c r="A29" s="62" t="s">
        <v>8</v>
      </c>
      <c r="B29" s="64">
        <v>551</v>
      </c>
      <c r="C29" s="74">
        <f t="shared" si="0"/>
        <v>7.6527777777777777</v>
      </c>
    </row>
    <row r="30" spans="1:3" x14ac:dyDescent="0.25">
      <c r="A30" s="62" t="s">
        <v>8</v>
      </c>
      <c r="B30" s="63">
        <v>483</v>
      </c>
      <c r="C30" s="81">
        <f t="shared" si="0"/>
        <v>6.708333333333333</v>
      </c>
    </row>
    <row r="31" spans="1:3" x14ac:dyDescent="0.25">
      <c r="A31" s="62" t="s">
        <v>8</v>
      </c>
      <c r="B31" s="63">
        <v>472</v>
      </c>
      <c r="C31" s="81">
        <f t="shared" si="0"/>
        <v>6.5555555555555554</v>
      </c>
    </row>
    <row r="32" spans="1:3" x14ac:dyDescent="0.25">
      <c r="A32" s="62" t="s">
        <v>8</v>
      </c>
      <c r="B32" s="63">
        <v>398</v>
      </c>
      <c r="C32" s="81">
        <f t="shared" si="0"/>
        <v>5.5277777777777777</v>
      </c>
    </row>
    <row r="33" spans="1:3" x14ac:dyDescent="0.25">
      <c r="A33" s="62" t="s">
        <v>8</v>
      </c>
      <c r="B33" s="64"/>
      <c r="C33" s="74">
        <f t="shared" si="0"/>
        <v>0</v>
      </c>
    </row>
    <row r="34" spans="1:3" x14ac:dyDescent="0.25">
      <c r="A34" s="62" t="s">
        <v>8</v>
      </c>
      <c r="B34" s="64"/>
      <c r="C34" s="74">
        <f t="shared" si="0"/>
        <v>0</v>
      </c>
    </row>
    <row r="35" spans="1:3" x14ac:dyDescent="0.25">
      <c r="A35" s="62" t="s">
        <v>8</v>
      </c>
      <c r="B35" s="64"/>
      <c r="C35" s="74">
        <f t="shared" si="0"/>
        <v>0</v>
      </c>
    </row>
    <row r="36" spans="1:3" x14ac:dyDescent="0.25">
      <c r="A36" s="62" t="s">
        <v>8</v>
      </c>
      <c r="B36" s="64"/>
      <c r="C36" s="74">
        <f t="shared" si="0"/>
        <v>0</v>
      </c>
    </row>
    <row r="37" spans="1:3" x14ac:dyDescent="0.25">
      <c r="A37" s="62" t="s">
        <v>9</v>
      </c>
      <c r="B37" s="64">
        <v>616</v>
      </c>
      <c r="C37" s="74">
        <f t="shared" si="0"/>
        <v>8.5555555555555554</v>
      </c>
    </row>
    <row r="38" spans="1:3" x14ac:dyDescent="0.25">
      <c r="A38" s="62" t="s">
        <v>9</v>
      </c>
      <c r="B38" s="64">
        <v>591</v>
      </c>
      <c r="C38" s="74">
        <f t="shared" si="0"/>
        <v>8.2083333333333339</v>
      </c>
    </row>
    <row r="39" spans="1:3" x14ac:dyDescent="0.25">
      <c r="A39" s="62" t="s">
        <v>9</v>
      </c>
      <c r="B39" s="64">
        <v>544</v>
      </c>
      <c r="C39" s="74">
        <f t="shared" si="0"/>
        <v>7.5555555555555554</v>
      </c>
    </row>
    <row r="40" spans="1:3" x14ac:dyDescent="0.25">
      <c r="A40" s="62" t="s">
        <v>9</v>
      </c>
      <c r="B40" s="64">
        <v>532</v>
      </c>
      <c r="C40" s="74">
        <f t="shared" si="0"/>
        <v>7.3888888888888893</v>
      </c>
    </row>
    <row r="41" spans="1:3" x14ac:dyDescent="0.25">
      <c r="A41" s="62" t="s">
        <v>9</v>
      </c>
      <c r="B41" s="64">
        <v>527</v>
      </c>
      <c r="C41" s="74">
        <f t="shared" si="0"/>
        <v>7.3194444444444446</v>
      </c>
    </row>
    <row r="42" spans="1:3" x14ac:dyDescent="0.25">
      <c r="A42" s="62" t="s">
        <v>9</v>
      </c>
      <c r="B42" s="64">
        <v>525</v>
      </c>
      <c r="C42" s="74">
        <f t="shared" si="0"/>
        <v>7.291666666666667</v>
      </c>
    </row>
    <row r="43" spans="1:3" x14ac:dyDescent="0.25">
      <c r="A43" s="62" t="s">
        <v>9</v>
      </c>
      <c r="B43" s="63">
        <v>446</v>
      </c>
      <c r="C43" s="81">
        <f t="shared" si="0"/>
        <v>6.1944444444444446</v>
      </c>
    </row>
    <row r="44" spans="1:3" x14ac:dyDescent="0.25">
      <c r="A44" s="62" t="s">
        <v>516</v>
      </c>
      <c r="B44" s="64">
        <v>645</v>
      </c>
      <c r="C44" s="74">
        <f t="shared" si="0"/>
        <v>8.9583333333333339</v>
      </c>
    </row>
    <row r="45" spans="1:3" x14ac:dyDescent="0.25">
      <c r="A45" s="62" t="s">
        <v>516</v>
      </c>
      <c r="B45" s="64">
        <v>609</v>
      </c>
      <c r="C45" s="74">
        <f t="shared" si="0"/>
        <v>8.4583333333333339</v>
      </c>
    </row>
    <row r="46" spans="1:3" x14ac:dyDescent="0.25">
      <c r="A46" s="62" t="s">
        <v>516</v>
      </c>
      <c r="B46" s="64">
        <v>584</v>
      </c>
      <c r="C46" s="74">
        <f t="shared" si="0"/>
        <v>8.1111111111111107</v>
      </c>
    </row>
    <row r="47" spans="1:3" x14ac:dyDescent="0.25">
      <c r="A47" s="62" t="s">
        <v>516</v>
      </c>
      <c r="B47" s="64">
        <v>551</v>
      </c>
      <c r="C47" s="74">
        <f t="shared" si="0"/>
        <v>7.6527777777777777</v>
      </c>
    </row>
    <row r="48" spans="1:3" x14ac:dyDescent="0.25">
      <c r="A48" s="62" t="s">
        <v>516</v>
      </c>
      <c r="B48" s="64">
        <v>546</v>
      </c>
      <c r="C48" s="74">
        <f t="shared" si="0"/>
        <v>7.583333333333333</v>
      </c>
    </row>
    <row r="49" spans="1:3" x14ac:dyDescent="0.25">
      <c r="A49" s="62" t="s">
        <v>516</v>
      </c>
      <c r="B49" s="64">
        <v>539</v>
      </c>
      <c r="C49" s="74">
        <f t="shared" si="0"/>
        <v>7.4861111111111107</v>
      </c>
    </row>
    <row r="50" spans="1:3" x14ac:dyDescent="0.25">
      <c r="A50" s="62" t="s">
        <v>516</v>
      </c>
      <c r="B50" s="64">
        <v>524</v>
      </c>
      <c r="C50" s="74">
        <f t="shared" si="0"/>
        <v>7.2777777777777777</v>
      </c>
    </row>
    <row r="51" spans="1:3" x14ac:dyDescent="0.25">
      <c r="A51" s="62" t="s">
        <v>516</v>
      </c>
      <c r="B51" s="63">
        <v>410</v>
      </c>
      <c r="C51" s="81">
        <f t="shared" si="0"/>
        <v>5.6944444444444446</v>
      </c>
    </row>
    <row r="52" spans="1:3" x14ac:dyDescent="0.25">
      <c r="A52" s="62" t="s">
        <v>223</v>
      </c>
      <c r="B52" s="64">
        <v>665</v>
      </c>
      <c r="C52" s="74">
        <f t="shared" si="0"/>
        <v>9.2361111111111107</v>
      </c>
    </row>
    <row r="53" spans="1:3" x14ac:dyDescent="0.25">
      <c r="A53" s="62" t="s">
        <v>223</v>
      </c>
      <c r="B53" s="64">
        <v>661</v>
      </c>
      <c r="C53" s="74">
        <f t="shared" si="0"/>
        <v>9.1805555555555554</v>
      </c>
    </row>
    <row r="54" spans="1:3" x14ac:dyDescent="0.25">
      <c r="A54" s="62" t="s">
        <v>223</v>
      </c>
      <c r="B54" s="64">
        <v>629</v>
      </c>
      <c r="C54" s="74">
        <f t="shared" si="0"/>
        <v>8.7361111111111107</v>
      </c>
    </row>
    <row r="55" spans="1:3" x14ac:dyDescent="0.25">
      <c r="A55" s="62" t="s">
        <v>223</v>
      </c>
      <c r="B55" s="63">
        <v>592</v>
      </c>
      <c r="C55" s="81">
        <f t="shared" si="0"/>
        <v>8.2222222222222214</v>
      </c>
    </row>
    <row r="56" spans="1:3" x14ac:dyDescent="0.25">
      <c r="A56" s="62" t="s">
        <v>223</v>
      </c>
      <c r="B56" s="64"/>
      <c r="C56" s="74">
        <f t="shared" si="0"/>
        <v>0</v>
      </c>
    </row>
    <row r="57" spans="1:3" x14ac:dyDescent="0.25">
      <c r="A57" s="62" t="s">
        <v>223</v>
      </c>
      <c r="B57" s="64"/>
      <c r="C57" s="74">
        <f t="shared" si="0"/>
        <v>0</v>
      </c>
    </row>
    <row r="58" spans="1:3" x14ac:dyDescent="0.25">
      <c r="A58" s="62" t="s">
        <v>223</v>
      </c>
      <c r="B58" s="64"/>
      <c r="C58" s="74">
        <f t="shared" si="0"/>
        <v>0</v>
      </c>
    </row>
    <row r="59" spans="1:3" x14ac:dyDescent="0.25">
      <c r="A59" s="62" t="s">
        <v>223</v>
      </c>
      <c r="B59" s="64"/>
      <c r="C59" s="74">
        <f t="shared" si="0"/>
        <v>0</v>
      </c>
    </row>
    <row r="60" spans="1:3" x14ac:dyDescent="0.25">
      <c r="A60" s="62" t="s">
        <v>223</v>
      </c>
      <c r="B60" s="64"/>
      <c r="C60" s="74">
        <f t="shared" si="0"/>
        <v>0</v>
      </c>
    </row>
    <row r="61" spans="1:3" x14ac:dyDescent="0.25">
      <c r="A61" s="62" t="s">
        <v>223</v>
      </c>
      <c r="B61" s="64"/>
      <c r="C61" s="74">
        <f t="shared" si="0"/>
        <v>0</v>
      </c>
    </row>
    <row r="62" spans="1:3" x14ac:dyDescent="0.25">
      <c r="A62" s="62" t="s">
        <v>223</v>
      </c>
      <c r="B62" s="64"/>
      <c r="C62" s="74">
        <f t="shared" si="0"/>
        <v>0</v>
      </c>
    </row>
    <row r="63" spans="1:3" x14ac:dyDescent="0.25">
      <c r="A63" s="62" t="s">
        <v>3</v>
      </c>
      <c r="B63" s="64">
        <v>702</v>
      </c>
      <c r="C63" s="74">
        <f t="shared" si="0"/>
        <v>9.75</v>
      </c>
    </row>
    <row r="64" spans="1:3" x14ac:dyDescent="0.25">
      <c r="A64" s="62" t="s">
        <v>3</v>
      </c>
      <c r="B64" s="64">
        <v>697</v>
      </c>
      <c r="C64" s="74">
        <f t="shared" si="0"/>
        <v>9.6805555555555554</v>
      </c>
    </row>
    <row r="65" spans="1:3" x14ac:dyDescent="0.25">
      <c r="A65" s="62" t="s">
        <v>3</v>
      </c>
      <c r="B65" s="64">
        <v>695</v>
      </c>
      <c r="C65" s="74">
        <f t="shared" si="0"/>
        <v>9.6527777777777786</v>
      </c>
    </row>
    <row r="66" spans="1:3" x14ac:dyDescent="0.25">
      <c r="A66" s="62" t="s">
        <v>3</v>
      </c>
      <c r="B66" s="64">
        <v>693</v>
      </c>
      <c r="C66" s="74">
        <f t="shared" si="0"/>
        <v>9.625</v>
      </c>
    </row>
    <row r="67" spans="1:3" x14ac:dyDescent="0.25">
      <c r="A67" s="62" t="s">
        <v>3</v>
      </c>
      <c r="B67" s="64">
        <v>690</v>
      </c>
      <c r="C67" s="74">
        <f t="shared" si="0"/>
        <v>9.5833333333333339</v>
      </c>
    </row>
    <row r="68" spans="1:3" x14ac:dyDescent="0.25">
      <c r="A68" s="62" t="s">
        <v>3</v>
      </c>
      <c r="B68" s="64">
        <v>682</v>
      </c>
      <c r="C68" s="74">
        <f t="shared" si="0"/>
        <v>9.4722222222222214</v>
      </c>
    </row>
    <row r="69" spans="1:3" x14ac:dyDescent="0.25">
      <c r="A69" s="62" t="s">
        <v>3</v>
      </c>
      <c r="B69" s="64">
        <v>680</v>
      </c>
      <c r="C69" s="74">
        <f t="shared" si="0"/>
        <v>9.4444444444444446</v>
      </c>
    </row>
    <row r="70" spans="1:3" x14ac:dyDescent="0.25">
      <c r="A70" s="62" t="s">
        <v>3</v>
      </c>
      <c r="B70" s="64">
        <v>679</v>
      </c>
      <c r="C70" s="74">
        <f t="shared" si="0"/>
        <v>9.4305555555555554</v>
      </c>
    </row>
    <row r="71" spans="1:3" x14ac:dyDescent="0.25">
      <c r="A71" s="62" t="s">
        <v>3</v>
      </c>
      <c r="B71" s="64">
        <v>679</v>
      </c>
      <c r="C71" s="74">
        <f t="shared" si="0"/>
        <v>9.4305555555555554</v>
      </c>
    </row>
    <row r="72" spans="1:3" x14ac:dyDescent="0.25">
      <c r="A72" s="62" t="s">
        <v>3</v>
      </c>
      <c r="B72" s="64">
        <v>678</v>
      </c>
      <c r="C72" s="74">
        <f t="shared" si="0"/>
        <v>9.4166666666666661</v>
      </c>
    </row>
    <row r="73" spans="1:3" x14ac:dyDescent="0.25">
      <c r="A73" s="62" t="s">
        <v>3</v>
      </c>
      <c r="B73" s="64">
        <v>677</v>
      </c>
      <c r="C73" s="74">
        <f t="shared" si="0"/>
        <v>9.4027777777777786</v>
      </c>
    </row>
    <row r="74" spans="1:3" x14ac:dyDescent="0.25">
      <c r="A74" s="62" t="s">
        <v>3</v>
      </c>
      <c r="B74" s="64">
        <v>676</v>
      </c>
      <c r="C74" s="74">
        <f t="shared" si="0"/>
        <v>9.3888888888888893</v>
      </c>
    </row>
    <row r="75" spans="1:3" x14ac:dyDescent="0.25">
      <c r="A75" s="62" t="s">
        <v>3</v>
      </c>
      <c r="B75" s="64">
        <v>675</v>
      </c>
      <c r="C75" s="74">
        <f t="shared" ref="C75:C140" si="1">B75/72</f>
        <v>9.375</v>
      </c>
    </row>
    <row r="76" spans="1:3" x14ac:dyDescent="0.25">
      <c r="A76" s="62" t="s">
        <v>3</v>
      </c>
      <c r="B76" s="64">
        <v>672</v>
      </c>
      <c r="C76" s="74">
        <f t="shared" si="1"/>
        <v>9.3333333333333339</v>
      </c>
    </row>
    <row r="77" spans="1:3" x14ac:dyDescent="0.25">
      <c r="A77" s="62" t="s">
        <v>3</v>
      </c>
      <c r="B77" s="64">
        <v>671</v>
      </c>
      <c r="C77" s="74">
        <f t="shared" si="1"/>
        <v>9.3194444444444446</v>
      </c>
    </row>
    <row r="78" spans="1:3" x14ac:dyDescent="0.25">
      <c r="A78" s="62" t="s">
        <v>3</v>
      </c>
      <c r="B78" s="64">
        <v>669</v>
      </c>
      <c r="C78" s="74">
        <f t="shared" si="1"/>
        <v>9.2916666666666661</v>
      </c>
    </row>
    <row r="79" spans="1:3" x14ac:dyDescent="0.25">
      <c r="A79" s="62" t="s">
        <v>3</v>
      </c>
      <c r="B79" s="64">
        <v>663</v>
      </c>
      <c r="C79" s="74">
        <f t="shared" si="1"/>
        <v>9.2083333333333339</v>
      </c>
    </row>
    <row r="80" spans="1:3" x14ac:dyDescent="0.25">
      <c r="A80" s="62" t="s">
        <v>3</v>
      </c>
      <c r="B80" s="64">
        <v>660</v>
      </c>
      <c r="C80" s="74">
        <f t="shared" si="1"/>
        <v>9.1666666666666661</v>
      </c>
    </row>
    <row r="81" spans="1:3" x14ac:dyDescent="0.25">
      <c r="A81" s="62" t="s">
        <v>3</v>
      </c>
      <c r="B81" s="64">
        <v>657</v>
      </c>
      <c r="C81" s="74">
        <f t="shared" si="1"/>
        <v>9.125</v>
      </c>
    </row>
    <row r="82" spans="1:3" x14ac:dyDescent="0.25">
      <c r="A82" s="62" t="s">
        <v>3</v>
      </c>
      <c r="B82" s="64">
        <v>657</v>
      </c>
      <c r="C82" s="74">
        <f t="shared" si="1"/>
        <v>9.125</v>
      </c>
    </row>
    <row r="83" spans="1:3" x14ac:dyDescent="0.25">
      <c r="A83" s="62" t="s">
        <v>3</v>
      </c>
      <c r="B83" s="64">
        <v>655</v>
      </c>
      <c r="C83" s="74">
        <f t="shared" si="1"/>
        <v>9.0972222222222214</v>
      </c>
    </row>
    <row r="84" spans="1:3" x14ac:dyDescent="0.25">
      <c r="A84" s="62" t="s">
        <v>3</v>
      </c>
      <c r="B84" s="64">
        <v>654</v>
      </c>
      <c r="C84" s="74">
        <f t="shared" si="1"/>
        <v>9.0833333333333339</v>
      </c>
    </row>
    <row r="85" spans="1:3" x14ac:dyDescent="0.25">
      <c r="A85" s="62" t="s">
        <v>3</v>
      </c>
      <c r="B85" s="64">
        <v>649</v>
      </c>
      <c r="C85" s="74">
        <f t="shared" si="1"/>
        <v>9.0138888888888893</v>
      </c>
    </row>
    <row r="86" spans="1:3" x14ac:dyDescent="0.25">
      <c r="A86" s="62" t="s">
        <v>3</v>
      </c>
      <c r="B86" s="64">
        <v>648</v>
      </c>
      <c r="C86" s="74">
        <f t="shared" si="1"/>
        <v>9</v>
      </c>
    </row>
    <row r="87" spans="1:3" x14ac:dyDescent="0.25">
      <c r="A87" s="62" t="s">
        <v>3</v>
      </c>
      <c r="B87" s="64">
        <v>639</v>
      </c>
      <c r="C87" s="74">
        <f t="shared" si="1"/>
        <v>8.875</v>
      </c>
    </row>
    <row r="88" spans="1:3" x14ac:dyDescent="0.25">
      <c r="A88" s="62" t="s">
        <v>3</v>
      </c>
      <c r="B88" s="64">
        <v>635</v>
      </c>
      <c r="C88" s="74">
        <f t="shared" si="1"/>
        <v>8.8194444444444446</v>
      </c>
    </row>
    <row r="89" spans="1:3" x14ac:dyDescent="0.25">
      <c r="A89" s="62" t="s">
        <v>3</v>
      </c>
      <c r="B89" s="64">
        <v>632</v>
      </c>
      <c r="C89" s="74">
        <f t="shared" si="1"/>
        <v>8.7777777777777786</v>
      </c>
    </row>
    <row r="90" spans="1:3" x14ac:dyDescent="0.25">
      <c r="A90" s="62" t="s">
        <v>3</v>
      </c>
      <c r="B90" s="64">
        <v>625</v>
      </c>
      <c r="C90" s="74">
        <f t="shared" si="1"/>
        <v>8.6805555555555554</v>
      </c>
    </row>
    <row r="91" spans="1:3" x14ac:dyDescent="0.25">
      <c r="A91" s="62" t="s">
        <v>3</v>
      </c>
      <c r="B91" s="64">
        <v>625</v>
      </c>
      <c r="C91" s="74">
        <f t="shared" si="1"/>
        <v>8.6805555555555554</v>
      </c>
    </row>
    <row r="92" spans="1:3" x14ac:dyDescent="0.25">
      <c r="A92" s="62" t="s">
        <v>3</v>
      </c>
      <c r="B92" s="64">
        <v>620</v>
      </c>
      <c r="C92" s="74">
        <f t="shared" si="1"/>
        <v>8.6111111111111107</v>
      </c>
    </row>
    <row r="93" spans="1:3" x14ac:dyDescent="0.25">
      <c r="A93" s="62" t="s">
        <v>3</v>
      </c>
      <c r="B93" s="64">
        <v>620</v>
      </c>
      <c r="C93" s="74">
        <f t="shared" si="1"/>
        <v>8.6111111111111107</v>
      </c>
    </row>
    <row r="94" spans="1:3" x14ac:dyDescent="0.25">
      <c r="A94" s="62" t="s">
        <v>3</v>
      </c>
      <c r="B94" s="63">
        <v>609</v>
      </c>
      <c r="C94" s="81">
        <f t="shared" si="1"/>
        <v>8.4583333333333339</v>
      </c>
    </row>
    <row r="95" spans="1:3" x14ac:dyDescent="0.25">
      <c r="A95" s="62" t="s">
        <v>3</v>
      </c>
      <c r="B95" s="63">
        <v>605</v>
      </c>
      <c r="C95" s="81">
        <f t="shared" si="1"/>
        <v>8.4027777777777786</v>
      </c>
    </row>
    <row r="96" spans="1:3" x14ac:dyDescent="0.25">
      <c r="A96" s="62" t="s">
        <v>3</v>
      </c>
      <c r="B96" s="63">
        <v>602</v>
      </c>
      <c r="C96" s="81">
        <f t="shared" si="1"/>
        <v>8.3611111111111107</v>
      </c>
    </row>
    <row r="97" spans="1:3" x14ac:dyDescent="0.25">
      <c r="A97" s="62" t="s">
        <v>3</v>
      </c>
      <c r="B97" s="63">
        <v>584</v>
      </c>
      <c r="C97" s="81">
        <f t="shared" si="1"/>
        <v>8.1111111111111107</v>
      </c>
    </row>
    <row r="98" spans="1:3" x14ac:dyDescent="0.25">
      <c r="A98" s="62" t="s">
        <v>3</v>
      </c>
      <c r="B98" s="63">
        <v>480</v>
      </c>
      <c r="C98" s="81">
        <f t="shared" si="1"/>
        <v>6.666666666666667</v>
      </c>
    </row>
    <row r="99" spans="1:3" x14ac:dyDescent="0.25">
      <c r="A99" s="62" t="s">
        <v>3</v>
      </c>
      <c r="B99" s="64"/>
      <c r="C99" s="74">
        <f t="shared" si="1"/>
        <v>0</v>
      </c>
    </row>
    <row r="100" spans="1:3" x14ac:dyDescent="0.25">
      <c r="A100" s="62" t="s">
        <v>3</v>
      </c>
      <c r="B100" s="64"/>
      <c r="C100" s="74">
        <f t="shared" si="1"/>
        <v>0</v>
      </c>
    </row>
    <row r="101" spans="1:3" x14ac:dyDescent="0.25">
      <c r="A101" s="62" t="s">
        <v>3</v>
      </c>
      <c r="B101" s="64"/>
      <c r="C101" s="74">
        <f t="shared" si="1"/>
        <v>0</v>
      </c>
    </row>
    <row r="102" spans="1:3" x14ac:dyDescent="0.25">
      <c r="A102" s="62" t="s">
        <v>3</v>
      </c>
      <c r="B102" s="64"/>
      <c r="C102" s="74">
        <f t="shared" si="1"/>
        <v>0</v>
      </c>
    </row>
    <row r="103" spans="1:3" x14ac:dyDescent="0.25">
      <c r="A103" s="62" t="s">
        <v>3</v>
      </c>
      <c r="B103" s="64"/>
      <c r="C103" s="74">
        <f t="shared" si="1"/>
        <v>0</v>
      </c>
    </row>
    <row r="104" spans="1:3" x14ac:dyDescent="0.25">
      <c r="A104" s="62" t="s">
        <v>224</v>
      </c>
      <c r="B104" s="64"/>
      <c r="C104" s="74">
        <f t="shared" si="1"/>
        <v>0</v>
      </c>
    </row>
    <row r="105" spans="1:3" x14ac:dyDescent="0.25">
      <c r="A105" s="62" t="s">
        <v>225</v>
      </c>
      <c r="B105" s="64">
        <v>660</v>
      </c>
      <c r="C105" s="74">
        <f t="shared" si="1"/>
        <v>9.1666666666666661</v>
      </c>
    </row>
    <row r="106" spans="1:3" x14ac:dyDescent="0.25">
      <c r="A106" s="62" t="s">
        <v>225</v>
      </c>
      <c r="B106" s="64">
        <v>645</v>
      </c>
      <c r="C106" s="74">
        <f t="shared" si="1"/>
        <v>8.9583333333333339</v>
      </c>
    </row>
    <row r="107" spans="1:3" x14ac:dyDescent="0.25">
      <c r="A107" s="62" t="s">
        <v>225</v>
      </c>
      <c r="B107" s="64">
        <v>641</v>
      </c>
      <c r="C107" s="74">
        <f t="shared" si="1"/>
        <v>8.9027777777777786</v>
      </c>
    </row>
    <row r="108" spans="1:3" x14ac:dyDescent="0.25">
      <c r="A108" s="62" t="s">
        <v>225</v>
      </c>
      <c r="B108" s="64">
        <v>635</v>
      </c>
      <c r="C108" s="74">
        <f t="shared" si="1"/>
        <v>8.8194444444444446</v>
      </c>
    </row>
    <row r="109" spans="1:3" x14ac:dyDescent="0.25">
      <c r="A109" s="62" t="s">
        <v>225</v>
      </c>
      <c r="B109" s="64">
        <v>634</v>
      </c>
      <c r="C109" s="74">
        <f t="shared" si="1"/>
        <v>8.8055555555555554</v>
      </c>
    </row>
    <row r="110" spans="1:3" x14ac:dyDescent="0.25">
      <c r="A110" s="62" t="s">
        <v>225</v>
      </c>
      <c r="B110" s="63">
        <v>605</v>
      </c>
      <c r="C110" s="81">
        <f t="shared" si="1"/>
        <v>8.4027777777777786</v>
      </c>
    </row>
    <row r="111" spans="1:3" x14ac:dyDescent="0.25">
      <c r="A111" s="62" t="s">
        <v>225</v>
      </c>
      <c r="B111" s="64"/>
      <c r="C111" s="74">
        <f t="shared" si="1"/>
        <v>0</v>
      </c>
    </row>
    <row r="112" spans="1:3" x14ac:dyDescent="0.25">
      <c r="A112" s="62" t="s">
        <v>225</v>
      </c>
      <c r="B112" s="64"/>
      <c r="C112" s="74">
        <f t="shared" si="1"/>
        <v>0</v>
      </c>
    </row>
    <row r="113" spans="1:3" x14ac:dyDescent="0.25">
      <c r="A113" s="62" t="s">
        <v>225</v>
      </c>
      <c r="B113" s="64"/>
      <c r="C113" s="74">
        <f t="shared" si="1"/>
        <v>0</v>
      </c>
    </row>
    <row r="114" spans="1:3" x14ac:dyDescent="0.25">
      <c r="A114" s="62" t="s">
        <v>226</v>
      </c>
      <c r="B114" s="64">
        <v>605</v>
      </c>
      <c r="C114" s="74">
        <f t="shared" si="1"/>
        <v>8.4027777777777786</v>
      </c>
    </row>
    <row r="115" spans="1:3" x14ac:dyDescent="0.25">
      <c r="A115" s="62" t="s">
        <v>226</v>
      </c>
      <c r="B115" s="64">
        <v>557</v>
      </c>
      <c r="C115" s="74">
        <f t="shared" si="1"/>
        <v>7.7361111111111107</v>
      </c>
    </row>
    <row r="116" spans="1:3" x14ac:dyDescent="0.25">
      <c r="A116" s="62" t="s">
        <v>227</v>
      </c>
      <c r="B116" s="64">
        <v>687</v>
      </c>
      <c r="C116" s="74">
        <f t="shared" si="1"/>
        <v>9.5416666666666661</v>
      </c>
    </row>
    <row r="117" spans="1:3" x14ac:dyDescent="0.25">
      <c r="A117" s="62" t="s">
        <v>227</v>
      </c>
      <c r="B117" s="64">
        <v>672</v>
      </c>
      <c r="C117" s="74">
        <f t="shared" si="1"/>
        <v>9.3333333333333339</v>
      </c>
    </row>
    <row r="118" spans="1:3" x14ac:dyDescent="0.25">
      <c r="A118" s="62" t="s">
        <v>227</v>
      </c>
      <c r="B118" s="64">
        <v>659</v>
      </c>
      <c r="C118" s="74">
        <f t="shared" si="1"/>
        <v>9.1527777777777786</v>
      </c>
    </row>
    <row r="119" spans="1:3" x14ac:dyDescent="0.25">
      <c r="A119" s="62" t="s">
        <v>227</v>
      </c>
      <c r="B119" s="64">
        <v>658</v>
      </c>
      <c r="C119" s="74">
        <f t="shared" si="1"/>
        <v>9.1388888888888893</v>
      </c>
    </row>
    <row r="120" spans="1:3" x14ac:dyDescent="0.25">
      <c r="A120" s="62" t="s">
        <v>227</v>
      </c>
      <c r="B120" s="64">
        <v>652</v>
      </c>
      <c r="C120" s="74">
        <f t="shared" si="1"/>
        <v>9.0555555555555554</v>
      </c>
    </row>
    <row r="121" spans="1:3" x14ac:dyDescent="0.25">
      <c r="A121" s="62" t="s">
        <v>227</v>
      </c>
      <c r="B121" s="64">
        <v>638</v>
      </c>
      <c r="C121" s="74">
        <f t="shared" si="1"/>
        <v>8.8611111111111107</v>
      </c>
    </row>
    <row r="122" spans="1:3" x14ac:dyDescent="0.25">
      <c r="A122" s="62" t="s">
        <v>227</v>
      </c>
      <c r="B122" s="64">
        <v>631</v>
      </c>
      <c r="C122" s="74">
        <f t="shared" si="1"/>
        <v>8.7638888888888893</v>
      </c>
    </row>
    <row r="123" spans="1:3" x14ac:dyDescent="0.25">
      <c r="A123" s="62" t="s">
        <v>227</v>
      </c>
      <c r="B123" s="63">
        <v>597</v>
      </c>
      <c r="C123" s="81">
        <f t="shared" si="1"/>
        <v>8.2916666666666661</v>
      </c>
    </row>
    <row r="124" spans="1:3" x14ac:dyDescent="0.25">
      <c r="A124" s="62" t="s">
        <v>227</v>
      </c>
      <c r="B124" s="64"/>
      <c r="C124" s="74">
        <f t="shared" si="1"/>
        <v>0</v>
      </c>
    </row>
    <row r="125" spans="1:3" x14ac:dyDescent="0.25">
      <c r="A125" s="62" t="s">
        <v>227</v>
      </c>
      <c r="B125" s="64"/>
      <c r="C125" s="74">
        <f t="shared" si="1"/>
        <v>0</v>
      </c>
    </row>
    <row r="126" spans="1:3" x14ac:dyDescent="0.25">
      <c r="A126" s="62" t="s">
        <v>227</v>
      </c>
      <c r="B126" s="64"/>
      <c r="C126" s="74">
        <f t="shared" si="1"/>
        <v>0</v>
      </c>
    </row>
    <row r="127" spans="1:3" x14ac:dyDescent="0.25">
      <c r="A127" s="62" t="s">
        <v>227</v>
      </c>
      <c r="B127" s="64"/>
      <c r="C127" s="74">
        <f t="shared" si="1"/>
        <v>0</v>
      </c>
    </row>
    <row r="128" spans="1:3" x14ac:dyDescent="0.25">
      <c r="A128" s="62" t="s">
        <v>227</v>
      </c>
      <c r="B128" s="64"/>
      <c r="C128" s="74">
        <f t="shared" si="1"/>
        <v>0</v>
      </c>
    </row>
    <row r="129" spans="1:3" x14ac:dyDescent="0.25">
      <c r="A129" s="62" t="s">
        <v>227</v>
      </c>
      <c r="B129" s="64"/>
      <c r="C129" s="74">
        <f t="shared" si="1"/>
        <v>0</v>
      </c>
    </row>
    <row r="130" spans="1:3" x14ac:dyDescent="0.25">
      <c r="A130" s="62" t="s">
        <v>227</v>
      </c>
      <c r="B130" s="64"/>
      <c r="C130" s="74">
        <f t="shared" si="1"/>
        <v>0</v>
      </c>
    </row>
    <row r="131" spans="1:3" x14ac:dyDescent="0.25">
      <c r="A131" s="62" t="s">
        <v>514</v>
      </c>
      <c r="B131" s="64"/>
      <c r="C131" s="74">
        <f t="shared" si="1"/>
        <v>0</v>
      </c>
    </row>
    <row r="132" spans="1:3" x14ac:dyDescent="0.25">
      <c r="A132" s="62" t="s">
        <v>514</v>
      </c>
      <c r="B132" s="64"/>
      <c r="C132" s="74">
        <f t="shared" si="1"/>
        <v>0</v>
      </c>
    </row>
    <row r="133" spans="1:3" x14ac:dyDescent="0.25">
      <c r="A133" s="62" t="s">
        <v>258</v>
      </c>
      <c r="B133" s="64">
        <v>612</v>
      </c>
      <c r="C133" s="74">
        <f t="shared" si="1"/>
        <v>8.5</v>
      </c>
    </row>
    <row r="134" spans="1:3" x14ac:dyDescent="0.25">
      <c r="A134" s="62" t="s">
        <v>258</v>
      </c>
      <c r="B134" s="64">
        <v>553</v>
      </c>
      <c r="C134" s="74">
        <f t="shared" si="1"/>
        <v>7.6805555555555554</v>
      </c>
    </row>
    <row r="135" spans="1:3" x14ac:dyDescent="0.25">
      <c r="A135" s="62" t="s">
        <v>258</v>
      </c>
      <c r="B135" s="64">
        <v>513</v>
      </c>
      <c r="C135" s="74">
        <f t="shared" si="1"/>
        <v>7.125</v>
      </c>
    </row>
    <row r="136" spans="1:3" x14ac:dyDescent="0.25">
      <c r="A136" s="62" t="s">
        <v>258</v>
      </c>
      <c r="B136" s="63">
        <v>507</v>
      </c>
      <c r="C136" s="81">
        <f t="shared" si="1"/>
        <v>7.041666666666667</v>
      </c>
    </row>
    <row r="137" spans="1:3" x14ac:dyDescent="0.25">
      <c r="A137" s="62" t="s">
        <v>258</v>
      </c>
      <c r="B137" s="64"/>
      <c r="C137" s="74">
        <f t="shared" si="1"/>
        <v>0</v>
      </c>
    </row>
    <row r="138" spans="1:3" x14ac:dyDescent="0.25">
      <c r="A138" s="62" t="s">
        <v>258</v>
      </c>
      <c r="B138" s="64"/>
      <c r="C138" s="74">
        <f t="shared" si="1"/>
        <v>0</v>
      </c>
    </row>
    <row r="139" spans="1:3" x14ac:dyDescent="0.25">
      <c r="A139" s="62" t="s">
        <v>259</v>
      </c>
      <c r="B139" s="64">
        <v>603</v>
      </c>
      <c r="C139" s="74">
        <f t="shared" si="1"/>
        <v>8.375</v>
      </c>
    </row>
    <row r="140" spans="1:3" x14ac:dyDescent="0.25">
      <c r="A140" s="62" t="s">
        <v>259</v>
      </c>
      <c r="B140" s="64">
        <v>567</v>
      </c>
      <c r="C140" s="74">
        <f t="shared" si="1"/>
        <v>7.875</v>
      </c>
    </row>
    <row r="141" spans="1:3" x14ac:dyDescent="0.25">
      <c r="A141" s="62" t="s">
        <v>13</v>
      </c>
      <c r="B141" s="64">
        <v>563</v>
      </c>
      <c r="C141" s="74">
        <f t="shared" ref="C141:C204" si="2">B141/72</f>
        <v>7.8194444444444446</v>
      </c>
    </row>
    <row r="142" spans="1:3" x14ac:dyDescent="0.25">
      <c r="A142" s="62" t="s">
        <v>13</v>
      </c>
      <c r="B142" s="64">
        <v>516</v>
      </c>
      <c r="C142" s="74">
        <f t="shared" si="2"/>
        <v>7.166666666666667</v>
      </c>
    </row>
    <row r="143" spans="1:3" x14ac:dyDescent="0.25">
      <c r="A143" s="62" t="s">
        <v>13</v>
      </c>
      <c r="B143" s="64">
        <v>508</v>
      </c>
      <c r="C143" s="74">
        <f t="shared" si="2"/>
        <v>7.0555555555555554</v>
      </c>
    </row>
    <row r="144" spans="1:3" x14ac:dyDescent="0.25">
      <c r="A144" s="62" t="s">
        <v>13</v>
      </c>
      <c r="B144" s="64">
        <v>503</v>
      </c>
      <c r="C144" s="74">
        <f t="shared" si="2"/>
        <v>6.9861111111111107</v>
      </c>
    </row>
    <row r="145" spans="1:3" x14ac:dyDescent="0.25">
      <c r="A145" s="62" t="s">
        <v>13</v>
      </c>
      <c r="B145" s="64">
        <v>476</v>
      </c>
      <c r="C145" s="74">
        <f t="shared" si="2"/>
        <v>6.6111111111111107</v>
      </c>
    </row>
    <row r="146" spans="1:3" x14ac:dyDescent="0.25">
      <c r="A146" s="62" t="s">
        <v>13</v>
      </c>
      <c r="B146" s="64">
        <v>464</v>
      </c>
      <c r="C146" s="74">
        <f t="shared" si="2"/>
        <v>6.4444444444444446</v>
      </c>
    </row>
    <row r="147" spans="1:3" x14ac:dyDescent="0.25">
      <c r="A147" s="62" t="s">
        <v>13</v>
      </c>
      <c r="B147" s="63">
        <v>396</v>
      </c>
      <c r="C147" s="81">
        <f t="shared" si="2"/>
        <v>5.5</v>
      </c>
    </row>
    <row r="148" spans="1:3" x14ac:dyDescent="0.25">
      <c r="A148" s="62" t="s">
        <v>13</v>
      </c>
      <c r="B148" s="63">
        <v>318</v>
      </c>
      <c r="C148" s="81">
        <f t="shared" si="2"/>
        <v>4.416666666666667</v>
      </c>
    </row>
    <row r="149" spans="1:3" x14ac:dyDescent="0.25">
      <c r="A149" s="62" t="s">
        <v>13</v>
      </c>
      <c r="B149" s="64"/>
      <c r="C149" s="74">
        <f t="shared" si="2"/>
        <v>0</v>
      </c>
    </row>
    <row r="150" spans="1:3" x14ac:dyDescent="0.25">
      <c r="A150" s="62" t="s">
        <v>13</v>
      </c>
      <c r="B150" s="64"/>
      <c r="C150" s="74">
        <f t="shared" si="2"/>
        <v>0</v>
      </c>
    </row>
    <row r="151" spans="1:3" x14ac:dyDescent="0.25">
      <c r="A151" s="62" t="s">
        <v>11</v>
      </c>
      <c r="B151" s="64">
        <v>608</v>
      </c>
      <c r="C151" s="74">
        <f t="shared" si="2"/>
        <v>8.4444444444444446</v>
      </c>
    </row>
    <row r="152" spans="1:3" x14ac:dyDescent="0.25">
      <c r="A152" s="62" t="s">
        <v>11</v>
      </c>
      <c r="B152" s="64">
        <v>591</v>
      </c>
      <c r="C152" s="74">
        <f t="shared" si="2"/>
        <v>8.2083333333333339</v>
      </c>
    </row>
    <row r="153" spans="1:3" x14ac:dyDescent="0.25">
      <c r="A153" s="62" t="s">
        <v>11</v>
      </c>
      <c r="B153" s="64">
        <v>581</v>
      </c>
      <c r="C153" s="74">
        <f t="shared" si="2"/>
        <v>8.0694444444444446</v>
      </c>
    </row>
    <row r="154" spans="1:3" x14ac:dyDescent="0.25">
      <c r="A154" s="62" t="s">
        <v>11</v>
      </c>
      <c r="B154" s="64">
        <v>539</v>
      </c>
      <c r="C154" s="74">
        <f t="shared" si="2"/>
        <v>7.4861111111111107</v>
      </c>
    </row>
    <row r="155" spans="1:3" x14ac:dyDescent="0.25">
      <c r="A155" s="62" t="s">
        <v>11</v>
      </c>
      <c r="B155" s="64">
        <v>521</v>
      </c>
      <c r="C155" s="74">
        <f t="shared" si="2"/>
        <v>7.2361111111111107</v>
      </c>
    </row>
    <row r="156" spans="1:3" x14ac:dyDescent="0.25">
      <c r="A156" s="62" t="s">
        <v>11</v>
      </c>
      <c r="B156" s="64">
        <v>517</v>
      </c>
      <c r="C156" s="74">
        <f t="shared" si="2"/>
        <v>7.1805555555555554</v>
      </c>
    </row>
    <row r="157" spans="1:3" x14ac:dyDescent="0.25">
      <c r="A157" s="62" t="s">
        <v>11</v>
      </c>
      <c r="B157" s="64">
        <v>498</v>
      </c>
      <c r="C157" s="74">
        <f t="shared" si="2"/>
        <v>6.916666666666667</v>
      </c>
    </row>
    <row r="158" spans="1:3" x14ac:dyDescent="0.25">
      <c r="A158" s="62" t="s">
        <v>11</v>
      </c>
      <c r="B158" s="64">
        <v>490</v>
      </c>
      <c r="C158" s="74">
        <f t="shared" si="2"/>
        <v>6.8055555555555554</v>
      </c>
    </row>
    <row r="159" spans="1:3" x14ac:dyDescent="0.25">
      <c r="A159" s="62" t="s">
        <v>11</v>
      </c>
      <c r="B159" s="64">
        <v>470</v>
      </c>
      <c r="C159" s="74">
        <f t="shared" si="2"/>
        <v>6.5277777777777777</v>
      </c>
    </row>
    <row r="160" spans="1:3" x14ac:dyDescent="0.25">
      <c r="A160" s="62" t="s">
        <v>11</v>
      </c>
      <c r="B160" s="64">
        <v>464</v>
      </c>
      <c r="C160" s="74">
        <f t="shared" si="2"/>
        <v>6.4444444444444446</v>
      </c>
    </row>
    <row r="161" spans="1:3" x14ac:dyDescent="0.25">
      <c r="A161" s="62" t="s">
        <v>11</v>
      </c>
      <c r="B161" s="64">
        <v>450</v>
      </c>
      <c r="C161" s="74">
        <f t="shared" si="2"/>
        <v>6.25</v>
      </c>
    </row>
    <row r="162" spans="1:3" x14ac:dyDescent="0.25">
      <c r="A162" s="62" t="s">
        <v>11</v>
      </c>
      <c r="B162" s="63">
        <v>443</v>
      </c>
      <c r="C162" s="81">
        <f t="shared" si="2"/>
        <v>6.1527777777777777</v>
      </c>
    </row>
    <row r="163" spans="1:3" x14ac:dyDescent="0.25">
      <c r="A163" s="62" t="s">
        <v>11</v>
      </c>
      <c r="B163" s="63">
        <v>369</v>
      </c>
      <c r="C163" s="81">
        <f t="shared" si="2"/>
        <v>5.125</v>
      </c>
    </row>
    <row r="164" spans="1:3" x14ac:dyDescent="0.25">
      <c r="A164" s="62" t="s">
        <v>11</v>
      </c>
      <c r="B164" s="63">
        <v>297</v>
      </c>
      <c r="C164" s="81">
        <f t="shared" si="2"/>
        <v>4.125</v>
      </c>
    </row>
    <row r="165" spans="1:3" x14ac:dyDescent="0.25">
      <c r="A165" s="62" t="s">
        <v>11</v>
      </c>
      <c r="B165" s="64"/>
      <c r="C165" s="74">
        <f t="shared" si="2"/>
        <v>0</v>
      </c>
    </row>
    <row r="166" spans="1:3" x14ac:dyDescent="0.25">
      <c r="A166" s="62" t="s">
        <v>11</v>
      </c>
      <c r="B166" s="64"/>
      <c r="C166" s="74">
        <f t="shared" si="2"/>
        <v>0</v>
      </c>
    </row>
    <row r="167" spans="1:3" x14ac:dyDescent="0.25">
      <c r="A167" s="62" t="s">
        <v>11</v>
      </c>
      <c r="B167" s="64"/>
      <c r="C167" s="74">
        <f t="shared" si="2"/>
        <v>0</v>
      </c>
    </row>
    <row r="168" spans="1:3" x14ac:dyDescent="0.25">
      <c r="A168" s="62" t="s">
        <v>11</v>
      </c>
      <c r="B168" s="64"/>
      <c r="C168" s="74">
        <f t="shared" si="2"/>
        <v>0</v>
      </c>
    </row>
    <row r="169" spans="1:3" x14ac:dyDescent="0.25">
      <c r="A169" s="62" t="s">
        <v>228</v>
      </c>
      <c r="B169" s="64"/>
      <c r="C169" s="74">
        <f t="shared" si="2"/>
        <v>0</v>
      </c>
    </row>
    <row r="170" spans="1:3" x14ac:dyDescent="0.25">
      <c r="A170" s="62" t="s">
        <v>10</v>
      </c>
      <c r="B170" s="64"/>
      <c r="C170" s="74">
        <f t="shared" si="2"/>
        <v>0</v>
      </c>
    </row>
    <row r="171" spans="1:3" x14ac:dyDescent="0.25">
      <c r="A171" s="62" t="s">
        <v>515</v>
      </c>
      <c r="B171" s="64">
        <v>524</v>
      </c>
      <c r="C171" s="74">
        <f t="shared" si="2"/>
        <v>7.2777777777777777</v>
      </c>
    </row>
    <row r="172" spans="1:3" x14ac:dyDescent="0.25">
      <c r="A172" s="62" t="s">
        <v>515</v>
      </c>
      <c r="B172" s="64">
        <v>522</v>
      </c>
      <c r="C172" s="74">
        <f t="shared" si="2"/>
        <v>7.25</v>
      </c>
    </row>
    <row r="173" spans="1:3" x14ac:dyDescent="0.25">
      <c r="A173" s="62" t="s">
        <v>515</v>
      </c>
      <c r="B173" s="64"/>
      <c r="C173" s="74">
        <f t="shared" si="2"/>
        <v>0</v>
      </c>
    </row>
    <row r="174" spans="1:3" x14ac:dyDescent="0.25">
      <c r="A174" s="62" t="s">
        <v>515</v>
      </c>
      <c r="B174" s="64"/>
      <c r="C174" s="74">
        <f t="shared" si="2"/>
        <v>0</v>
      </c>
    </row>
    <row r="175" spans="1:3" x14ac:dyDescent="0.25">
      <c r="A175" s="62" t="s">
        <v>515</v>
      </c>
      <c r="B175" s="64"/>
      <c r="C175" s="74">
        <f t="shared" si="2"/>
        <v>0</v>
      </c>
    </row>
    <row r="176" spans="1:3" x14ac:dyDescent="0.25">
      <c r="A176" s="62" t="s">
        <v>7</v>
      </c>
      <c r="B176" s="64">
        <v>639</v>
      </c>
      <c r="C176" s="74">
        <f t="shared" si="2"/>
        <v>8.875</v>
      </c>
    </row>
    <row r="177" spans="1:3" x14ac:dyDescent="0.25">
      <c r="A177" s="62" t="s">
        <v>7</v>
      </c>
      <c r="B177" s="64">
        <v>604</v>
      </c>
      <c r="C177" s="74">
        <f t="shared" si="2"/>
        <v>8.3888888888888893</v>
      </c>
    </row>
    <row r="178" spans="1:3" x14ac:dyDescent="0.25">
      <c r="A178" s="62" t="s">
        <v>7</v>
      </c>
      <c r="B178" s="64">
        <v>602</v>
      </c>
      <c r="C178" s="74">
        <f t="shared" si="2"/>
        <v>8.3611111111111107</v>
      </c>
    </row>
    <row r="179" spans="1:3" x14ac:dyDescent="0.25">
      <c r="A179" s="62" t="s">
        <v>7</v>
      </c>
      <c r="B179" s="64">
        <v>590</v>
      </c>
      <c r="C179" s="74">
        <f t="shared" si="2"/>
        <v>8.1944444444444446</v>
      </c>
    </row>
    <row r="180" spans="1:3" x14ac:dyDescent="0.25">
      <c r="A180" s="62" t="s">
        <v>7</v>
      </c>
      <c r="B180" s="64">
        <v>578</v>
      </c>
      <c r="C180" s="74">
        <f t="shared" si="2"/>
        <v>8.0277777777777786</v>
      </c>
    </row>
    <row r="181" spans="1:3" x14ac:dyDescent="0.25">
      <c r="A181" s="62" t="s">
        <v>7</v>
      </c>
      <c r="B181" s="64">
        <v>571</v>
      </c>
      <c r="C181" s="74">
        <f t="shared" si="2"/>
        <v>7.9305555555555554</v>
      </c>
    </row>
    <row r="182" spans="1:3" x14ac:dyDescent="0.25">
      <c r="A182" s="62" t="s">
        <v>7</v>
      </c>
      <c r="B182" s="64">
        <v>569</v>
      </c>
      <c r="C182" s="74">
        <f t="shared" si="2"/>
        <v>7.9027777777777777</v>
      </c>
    </row>
    <row r="183" spans="1:3" x14ac:dyDescent="0.25">
      <c r="A183" s="62" t="s">
        <v>7</v>
      </c>
      <c r="B183" s="64">
        <v>541</v>
      </c>
      <c r="C183" s="74">
        <f t="shared" si="2"/>
        <v>7.5138888888888893</v>
      </c>
    </row>
    <row r="184" spans="1:3" x14ac:dyDescent="0.25">
      <c r="A184" s="62" t="s">
        <v>7</v>
      </c>
      <c r="B184" s="64">
        <v>529</v>
      </c>
      <c r="C184" s="74">
        <f t="shared" si="2"/>
        <v>7.3472222222222223</v>
      </c>
    </row>
    <row r="185" spans="1:3" x14ac:dyDescent="0.25">
      <c r="A185" s="62" t="s">
        <v>7</v>
      </c>
      <c r="B185" s="64">
        <v>519</v>
      </c>
      <c r="C185" s="74">
        <f t="shared" si="2"/>
        <v>7.208333333333333</v>
      </c>
    </row>
    <row r="186" spans="1:3" x14ac:dyDescent="0.25">
      <c r="A186" s="62" t="s">
        <v>7</v>
      </c>
      <c r="B186" s="64">
        <v>497</v>
      </c>
      <c r="C186" s="74">
        <f t="shared" si="2"/>
        <v>6.9027777777777777</v>
      </c>
    </row>
    <row r="187" spans="1:3" x14ac:dyDescent="0.25">
      <c r="A187" s="62" t="s">
        <v>7</v>
      </c>
      <c r="B187" s="64">
        <v>485</v>
      </c>
      <c r="C187" s="74">
        <f t="shared" si="2"/>
        <v>6.7361111111111107</v>
      </c>
    </row>
    <row r="188" spans="1:3" x14ac:dyDescent="0.25">
      <c r="A188" s="62" t="s">
        <v>7</v>
      </c>
      <c r="B188" s="64">
        <v>483</v>
      </c>
      <c r="C188" s="74">
        <f t="shared" si="2"/>
        <v>6.708333333333333</v>
      </c>
    </row>
    <row r="189" spans="1:3" x14ac:dyDescent="0.25">
      <c r="A189" s="62" t="s">
        <v>7</v>
      </c>
      <c r="B189" s="63">
        <v>455</v>
      </c>
      <c r="C189" s="81">
        <f t="shared" si="2"/>
        <v>6.3194444444444446</v>
      </c>
    </row>
    <row r="190" spans="1:3" x14ac:dyDescent="0.25">
      <c r="A190" s="62" t="s">
        <v>7</v>
      </c>
      <c r="B190" s="63">
        <v>450</v>
      </c>
      <c r="C190" s="81">
        <f t="shared" si="2"/>
        <v>6.25</v>
      </c>
    </row>
    <row r="191" spans="1:3" x14ac:dyDescent="0.25">
      <c r="A191" s="62" t="s">
        <v>7</v>
      </c>
      <c r="B191" s="63">
        <v>392</v>
      </c>
      <c r="C191" s="81">
        <f t="shared" si="2"/>
        <v>5.4444444444444446</v>
      </c>
    </row>
    <row r="192" spans="1:3" x14ac:dyDescent="0.25">
      <c r="A192" s="62" t="s">
        <v>7</v>
      </c>
      <c r="B192" s="64"/>
      <c r="C192" s="74">
        <f t="shared" si="2"/>
        <v>0</v>
      </c>
    </row>
    <row r="193" spans="1:3" x14ac:dyDescent="0.25">
      <c r="A193" s="62" t="s">
        <v>5</v>
      </c>
      <c r="B193" s="64">
        <v>632</v>
      </c>
      <c r="C193" s="74">
        <f t="shared" si="2"/>
        <v>8.7777777777777786</v>
      </c>
    </row>
    <row r="194" spans="1:3" x14ac:dyDescent="0.25">
      <c r="A194" s="62" t="s">
        <v>5</v>
      </c>
      <c r="B194" s="64">
        <v>621</v>
      </c>
      <c r="C194" s="74">
        <f t="shared" si="2"/>
        <v>8.625</v>
      </c>
    </row>
    <row r="195" spans="1:3" x14ac:dyDescent="0.25">
      <c r="A195" s="62" t="s">
        <v>5</v>
      </c>
      <c r="B195" s="64">
        <v>616</v>
      </c>
      <c r="C195" s="74">
        <f t="shared" si="2"/>
        <v>8.5555555555555554</v>
      </c>
    </row>
    <row r="196" spans="1:3" x14ac:dyDescent="0.25">
      <c r="A196" s="62" t="s">
        <v>5</v>
      </c>
      <c r="B196" s="64">
        <v>616</v>
      </c>
      <c r="C196" s="74">
        <f t="shared" si="2"/>
        <v>8.5555555555555554</v>
      </c>
    </row>
    <row r="197" spans="1:3" x14ac:dyDescent="0.25">
      <c r="A197" s="62" t="s">
        <v>5</v>
      </c>
      <c r="B197" s="64">
        <v>614</v>
      </c>
      <c r="C197" s="74">
        <f t="shared" si="2"/>
        <v>8.5277777777777786</v>
      </c>
    </row>
    <row r="198" spans="1:3" x14ac:dyDescent="0.25">
      <c r="A198" s="62" t="s">
        <v>5</v>
      </c>
      <c r="B198" s="64">
        <v>610</v>
      </c>
      <c r="C198" s="74">
        <f t="shared" si="2"/>
        <v>8.4722222222222214</v>
      </c>
    </row>
    <row r="199" spans="1:3" x14ac:dyDescent="0.25">
      <c r="A199" s="62" t="s">
        <v>5</v>
      </c>
      <c r="B199" s="64">
        <v>607</v>
      </c>
      <c r="C199" s="74">
        <f t="shared" si="2"/>
        <v>8.4305555555555554</v>
      </c>
    </row>
    <row r="200" spans="1:3" x14ac:dyDescent="0.25">
      <c r="A200" s="62" t="s">
        <v>5</v>
      </c>
      <c r="B200" s="64">
        <v>605</v>
      </c>
      <c r="C200" s="74">
        <f t="shared" si="2"/>
        <v>8.4027777777777786</v>
      </c>
    </row>
    <row r="201" spans="1:3" x14ac:dyDescent="0.25">
      <c r="A201" s="62" t="s">
        <v>5</v>
      </c>
      <c r="B201" s="64">
        <v>600</v>
      </c>
      <c r="C201" s="74">
        <f t="shared" si="2"/>
        <v>8.3333333333333339</v>
      </c>
    </row>
    <row r="202" spans="1:3" x14ac:dyDescent="0.25">
      <c r="A202" s="62" t="s">
        <v>5</v>
      </c>
      <c r="B202" s="64">
        <v>594</v>
      </c>
      <c r="C202" s="74">
        <f t="shared" si="2"/>
        <v>8.25</v>
      </c>
    </row>
    <row r="203" spans="1:3" x14ac:dyDescent="0.25">
      <c r="A203" s="62" t="s">
        <v>5</v>
      </c>
      <c r="B203" s="64">
        <v>591</v>
      </c>
      <c r="C203" s="74">
        <f t="shared" si="2"/>
        <v>8.2083333333333339</v>
      </c>
    </row>
    <row r="204" spans="1:3" x14ac:dyDescent="0.25">
      <c r="A204" s="62" t="s">
        <v>5</v>
      </c>
      <c r="B204" s="64">
        <v>587</v>
      </c>
      <c r="C204" s="74">
        <f t="shared" si="2"/>
        <v>8.1527777777777786</v>
      </c>
    </row>
    <row r="205" spans="1:3" x14ac:dyDescent="0.25">
      <c r="A205" s="62" t="s">
        <v>5</v>
      </c>
      <c r="B205" s="64">
        <v>581</v>
      </c>
      <c r="C205" s="74">
        <f t="shared" ref="C205:C249" si="3">B205/72</f>
        <v>8.0694444444444446</v>
      </c>
    </row>
    <row r="206" spans="1:3" x14ac:dyDescent="0.25">
      <c r="A206" s="62" t="s">
        <v>5</v>
      </c>
      <c r="B206" s="64">
        <v>580</v>
      </c>
      <c r="C206" s="74">
        <f t="shared" si="3"/>
        <v>8.0555555555555554</v>
      </c>
    </row>
    <row r="207" spans="1:3" x14ac:dyDescent="0.25">
      <c r="A207" s="62" t="s">
        <v>5</v>
      </c>
      <c r="B207" s="64">
        <v>579</v>
      </c>
      <c r="C207" s="74">
        <f t="shared" si="3"/>
        <v>8.0416666666666661</v>
      </c>
    </row>
    <row r="208" spans="1:3" x14ac:dyDescent="0.25">
      <c r="A208" s="62" t="s">
        <v>5</v>
      </c>
      <c r="B208" s="64">
        <v>576</v>
      </c>
      <c r="C208" s="74">
        <f t="shared" si="3"/>
        <v>8</v>
      </c>
    </row>
    <row r="209" spans="1:3" x14ac:dyDescent="0.25">
      <c r="A209" s="62" t="s">
        <v>5</v>
      </c>
      <c r="B209" s="64">
        <v>567</v>
      </c>
      <c r="C209" s="74">
        <f t="shared" si="3"/>
        <v>7.875</v>
      </c>
    </row>
    <row r="210" spans="1:3" x14ac:dyDescent="0.25">
      <c r="A210" s="62" t="s">
        <v>5</v>
      </c>
      <c r="B210" s="64">
        <v>566</v>
      </c>
      <c r="C210" s="74">
        <f t="shared" si="3"/>
        <v>7.8611111111111107</v>
      </c>
    </row>
    <row r="211" spans="1:3" x14ac:dyDescent="0.25">
      <c r="A211" s="62" t="s">
        <v>5</v>
      </c>
      <c r="B211" s="63">
        <v>535</v>
      </c>
      <c r="C211" s="81">
        <f t="shared" si="3"/>
        <v>7.4305555555555554</v>
      </c>
    </row>
    <row r="212" spans="1:3" x14ac:dyDescent="0.25">
      <c r="A212" s="62" t="s">
        <v>5</v>
      </c>
      <c r="B212" s="63">
        <v>521</v>
      </c>
      <c r="C212" s="81">
        <f t="shared" si="3"/>
        <v>7.2361111111111107</v>
      </c>
    </row>
    <row r="213" spans="1:3" x14ac:dyDescent="0.25">
      <c r="A213" s="62" t="s">
        <v>5</v>
      </c>
      <c r="B213" s="63">
        <v>487</v>
      </c>
      <c r="C213" s="81">
        <f t="shared" si="3"/>
        <v>6.7638888888888893</v>
      </c>
    </row>
    <row r="214" spans="1:3" x14ac:dyDescent="0.25">
      <c r="A214" s="62" t="s">
        <v>5</v>
      </c>
      <c r="B214" s="63">
        <v>473</v>
      </c>
      <c r="C214" s="81">
        <f t="shared" si="3"/>
        <v>6.5694444444444446</v>
      </c>
    </row>
    <row r="215" spans="1:3" x14ac:dyDescent="0.25">
      <c r="A215" s="62" t="s">
        <v>5</v>
      </c>
      <c r="B215" s="64"/>
      <c r="C215" s="74">
        <f t="shared" si="3"/>
        <v>0</v>
      </c>
    </row>
    <row r="216" spans="1:3" x14ac:dyDescent="0.25">
      <c r="A216" s="62" t="s">
        <v>5</v>
      </c>
      <c r="B216" s="64"/>
      <c r="C216" s="74">
        <f t="shared" si="3"/>
        <v>0</v>
      </c>
    </row>
    <row r="217" spans="1:3" x14ac:dyDescent="0.25">
      <c r="A217" s="62" t="s">
        <v>5</v>
      </c>
      <c r="B217" s="64"/>
      <c r="C217" s="74">
        <f t="shared" si="3"/>
        <v>0</v>
      </c>
    </row>
    <row r="218" spans="1:3" x14ac:dyDescent="0.25">
      <c r="A218" s="62" t="s">
        <v>5</v>
      </c>
      <c r="B218" s="64"/>
      <c r="C218" s="74">
        <f t="shared" si="3"/>
        <v>0</v>
      </c>
    </row>
    <row r="219" spans="1:3" x14ac:dyDescent="0.25">
      <c r="A219" s="62" t="s">
        <v>5</v>
      </c>
      <c r="B219" s="64"/>
      <c r="C219" s="74">
        <f t="shared" si="3"/>
        <v>0</v>
      </c>
    </row>
    <row r="220" spans="1:3" x14ac:dyDescent="0.25">
      <c r="A220" s="62" t="s">
        <v>5</v>
      </c>
      <c r="B220" s="64"/>
      <c r="C220" s="74">
        <f t="shared" si="3"/>
        <v>0</v>
      </c>
    </row>
    <row r="221" spans="1:3" x14ac:dyDescent="0.25">
      <c r="A221" s="62" t="s">
        <v>5</v>
      </c>
      <c r="B221" s="64"/>
      <c r="C221" s="74">
        <f t="shared" si="3"/>
        <v>0</v>
      </c>
    </row>
    <row r="222" spans="1:3" x14ac:dyDescent="0.25">
      <c r="A222" s="62" t="s">
        <v>5</v>
      </c>
      <c r="B222" s="64"/>
      <c r="C222" s="74">
        <f t="shared" si="3"/>
        <v>0</v>
      </c>
    </row>
    <row r="223" spans="1:3" x14ac:dyDescent="0.25">
      <c r="A223" s="62" t="s">
        <v>229</v>
      </c>
      <c r="B223" s="64"/>
      <c r="C223" s="74">
        <f t="shared" si="3"/>
        <v>0</v>
      </c>
    </row>
    <row r="224" spans="1:3" x14ac:dyDescent="0.25">
      <c r="A224" s="62" t="s">
        <v>230</v>
      </c>
      <c r="B224" s="64">
        <v>639</v>
      </c>
      <c r="C224" s="74">
        <f t="shared" si="3"/>
        <v>8.875</v>
      </c>
    </row>
    <row r="225" spans="1:3" x14ac:dyDescent="0.25">
      <c r="A225" s="62" t="s">
        <v>230</v>
      </c>
      <c r="B225" s="64">
        <v>635</v>
      </c>
      <c r="C225" s="74">
        <f t="shared" si="3"/>
        <v>8.8194444444444446</v>
      </c>
    </row>
    <row r="226" spans="1:3" x14ac:dyDescent="0.25">
      <c r="A226" s="62" t="s">
        <v>230</v>
      </c>
      <c r="B226" s="64">
        <v>633</v>
      </c>
      <c r="C226" s="74">
        <f t="shared" si="3"/>
        <v>8.7916666666666661</v>
      </c>
    </row>
    <row r="227" spans="1:3" x14ac:dyDescent="0.25">
      <c r="A227" s="62" t="s">
        <v>230</v>
      </c>
      <c r="B227" s="64">
        <v>624</v>
      </c>
      <c r="C227" s="74">
        <f t="shared" si="3"/>
        <v>8.6666666666666661</v>
      </c>
    </row>
    <row r="228" spans="1:3" x14ac:dyDescent="0.25">
      <c r="A228" s="62" t="s">
        <v>230</v>
      </c>
      <c r="B228" s="64">
        <v>621</v>
      </c>
      <c r="C228" s="74">
        <f t="shared" si="3"/>
        <v>8.625</v>
      </c>
    </row>
    <row r="229" spans="1:3" x14ac:dyDescent="0.25">
      <c r="A229" s="62" t="s">
        <v>230</v>
      </c>
      <c r="B229" s="64">
        <v>620</v>
      </c>
      <c r="C229" s="74">
        <f t="shared" si="3"/>
        <v>8.6111111111111107</v>
      </c>
    </row>
    <row r="230" spans="1:3" x14ac:dyDescent="0.25">
      <c r="A230" s="62" t="s">
        <v>230</v>
      </c>
      <c r="B230" s="64">
        <v>617</v>
      </c>
      <c r="C230" s="74">
        <f t="shared" si="3"/>
        <v>8.5694444444444446</v>
      </c>
    </row>
    <row r="231" spans="1:3" x14ac:dyDescent="0.25">
      <c r="A231" s="62" t="s">
        <v>230</v>
      </c>
      <c r="B231" s="64">
        <v>616</v>
      </c>
      <c r="C231" s="74">
        <f t="shared" si="3"/>
        <v>8.5555555555555554</v>
      </c>
    </row>
    <row r="232" spans="1:3" x14ac:dyDescent="0.25">
      <c r="A232" s="62" t="s">
        <v>230</v>
      </c>
      <c r="B232" s="63">
        <v>606</v>
      </c>
      <c r="C232" s="81">
        <f t="shared" si="3"/>
        <v>8.4166666666666661</v>
      </c>
    </row>
    <row r="233" spans="1:3" x14ac:dyDescent="0.25">
      <c r="A233" s="62" t="s">
        <v>230</v>
      </c>
      <c r="B233" s="63">
        <v>414</v>
      </c>
      <c r="C233" s="81">
        <f t="shared" si="3"/>
        <v>5.75</v>
      </c>
    </row>
    <row r="234" spans="1:3" x14ac:dyDescent="0.25">
      <c r="A234" s="62" t="s">
        <v>230</v>
      </c>
      <c r="B234" s="64"/>
      <c r="C234" s="74">
        <f t="shared" si="3"/>
        <v>0</v>
      </c>
    </row>
    <row r="235" spans="1:3" x14ac:dyDescent="0.25">
      <c r="A235" s="62" t="s">
        <v>727</v>
      </c>
      <c r="B235" s="64">
        <v>575</v>
      </c>
      <c r="C235" s="74">
        <f t="shared" si="3"/>
        <v>7.9861111111111107</v>
      </c>
    </row>
    <row r="236" spans="1:3" x14ac:dyDescent="0.25">
      <c r="A236" s="62" t="s">
        <v>727</v>
      </c>
      <c r="B236" s="64">
        <v>571</v>
      </c>
      <c r="C236" s="74">
        <f t="shared" si="3"/>
        <v>7.9305555555555554</v>
      </c>
    </row>
    <row r="237" spans="1:3" x14ac:dyDescent="0.25">
      <c r="A237" s="62" t="s">
        <v>727</v>
      </c>
      <c r="B237" s="64">
        <v>526</v>
      </c>
      <c r="C237" s="74">
        <f t="shared" si="3"/>
        <v>7.3055555555555554</v>
      </c>
    </row>
    <row r="238" spans="1:3" x14ac:dyDescent="0.25">
      <c r="A238" s="62" t="s">
        <v>727</v>
      </c>
      <c r="B238" s="64">
        <v>518</v>
      </c>
      <c r="C238" s="74">
        <f t="shared" si="3"/>
        <v>7.1944444444444446</v>
      </c>
    </row>
    <row r="239" spans="1:3" x14ac:dyDescent="0.25">
      <c r="A239" s="62" t="s">
        <v>728</v>
      </c>
      <c r="B239" s="64">
        <v>641</v>
      </c>
      <c r="C239" s="74">
        <f t="shared" si="3"/>
        <v>8.9027777777777786</v>
      </c>
    </row>
    <row r="240" spans="1:3" x14ac:dyDescent="0.25">
      <c r="A240" s="62" t="s">
        <v>728</v>
      </c>
      <c r="B240" s="64">
        <v>627</v>
      </c>
      <c r="C240" s="74">
        <f t="shared" si="3"/>
        <v>8.7083333333333339</v>
      </c>
    </row>
    <row r="241" spans="1:3" x14ac:dyDescent="0.25">
      <c r="A241" s="62" t="s">
        <v>728</v>
      </c>
      <c r="B241" s="64">
        <v>607</v>
      </c>
      <c r="C241" s="74">
        <f t="shared" si="3"/>
        <v>8.4305555555555554</v>
      </c>
    </row>
    <row r="242" spans="1:3" x14ac:dyDescent="0.25">
      <c r="A242" s="62" t="s">
        <v>728</v>
      </c>
      <c r="B242" s="64">
        <v>598</v>
      </c>
      <c r="C242" s="74">
        <f t="shared" si="3"/>
        <v>8.3055555555555554</v>
      </c>
    </row>
    <row r="243" spans="1:3" x14ac:dyDescent="0.25">
      <c r="A243" s="62" t="s">
        <v>728</v>
      </c>
      <c r="B243" s="64">
        <v>595</v>
      </c>
      <c r="C243" s="74">
        <f t="shared" si="3"/>
        <v>8.2638888888888893</v>
      </c>
    </row>
    <row r="244" spans="1:3" x14ac:dyDescent="0.25">
      <c r="A244" s="62" t="s">
        <v>728</v>
      </c>
      <c r="B244" s="64">
        <v>548</v>
      </c>
      <c r="C244" s="74">
        <f t="shared" si="3"/>
        <v>7.6111111111111107</v>
      </c>
    </row>
    <row r="245" spans="1:3" x14ac:dyDescent="0.25">
      <c r="A245" s="62" t="s">
        <v>728</v>
      </c>
      <c r="B245" s="64">
        <v>500</v>
      </c>
      <c r="C245" s="74">
        <f t="shared" si="3"/>
        <v>6.9444444444444446</v>
      </c>
    </row>
    <row r="246" spans="1:3" x14ac:dyDescent="0.25">
      <c r="A246" s="62" t="s">
        <v>728</v>
      </c>
      <c r="B246" s="63">
        <v>482</v>
      </c>
      <c r="C246" s="81">
        <f t="shared" si="3"/>
        <v>6.6944444444444446</v>
      </c>
    </row>
    <row r="247" spans="1:3" x14ac:dyDescent="0.25">
      <c r="A247" s="62" t="s">
        <v>728</v>
      </c>
      <c r="B247" s="63">
        <v>473</v>
      </c>
      <c r="C247" s="81">
        <f t="shared" si="3"/>
        <v>6.5694444444444446</v>
      </c>
    </row>
    <row r="248" spans="1:3" x14ac:dyDescent="0.25">
      <c r="A248" s="62" t="s">
        <v>728</v>
      </c>
      <c r="B248" s="63">
        <v>453</v>
      </c>
      <c r="C248" s="81">
        <f t="shared" si="3"/>
        <v>6.291666666666667</v>
      </c>
    </row>
    <row r="249" spans="1:3" x14ac:dyDescent="0.25">
      <c r="A249" s="62" t="s">
        <v>728</v>
      </c>
      <c r="B249" s="63">
        <v>424</v>
      </c>
      <c r="C249" s="81">
        <f t="shared" si="3"/>
        <v>5.8888888888888893</v>
      </c>
    </row>
    <row r="250" spans="1:3" x14ac:dyDescent="0.25">
      <c r="B250" s="64"/>
      <c r="C250" s="64"/>
    </row>
    <row r="251" spans="1:3" x14ac:dyDescent="0.25">
      <c r="B251" s="64"/>
      <c r="C251" s="64"/>
    </row>
    <row r="252" spans="1:3" x14ac:dyDescent="0.25">
      <c r="B252" s="64"/>
      <c r="C252" s="64"/>
    </row>
    <row r="253" spans="1:3" x14ac:dyDescent="0.25">
      <c r="B253" s="64"/>
      <c r="C253" s="6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7632-8487-46B0-9E53-D511BD1AF9E9}">
  <sheetPr codeName="Blad7"/>
  <dimension ref="A1:C137"/>
  <sheetViews>
    <sheetView topLeftCell="A94" workbookViewId="0">
      <selection activeCell="J32" sqref="J32"/>
    </sheetView>
  </sheetViews>
  <sheetFormatPr defaultRowHeight="15" x14ac:dyDescent="0.25"/>
  <cols>
    <col min="2" max="2" width="9.28515625" bestFit="1" customWidth="1"/>
    <col min="3" max="3" width="11.5703125" bestFit="1" customWidth="1"/>
  </cols>
  <sheetData>
    <row r="1" spans="1:3" x14ac:dyDescent="0.25">
      <c r="A1" t="s">
        <v>758</v>
      </c>
      <c r="B1">
        <v>631</v>
      </c>
      <c r="C1" s="65">
        <f>B1/72</f>
        <v>8.7638888888888893</v>
      </c>
    </row>
    <row r="2" spans="1:3" x14ac:dyDescent="0.25">
      <c r="A2" t="s">
        <v>759</v>
      </c>
      <c r="B2">
        <v>603</v>
      </c>
      <c r="C2" s="65">
        <f t="shared" ref="C2:C65" si="0">B2/72</f>
        <v>8.375</v>
      </c>
    </row>
    <row r="3" spans="1:3" x14ac:dyDescent="0.25">
      <c r="A3" t="s">
        <v>759</v>
      </c>
      <c r="B3">
        <v>584</v>
      </c>
      <c r="C3" s="65">
        <f t="shared" si="0"/>
        <v>8.1111111111111107</v>
      </c>
    </row>
    <row r="4" spans="1:3" x14ac:dyDescent="0.25">
      <c r="A4" t="s">
        <v>759</v>
      </c>
      <c r="B4" s="63">
        <v>565</v>
      </c>
      <c r="C4" s="65">
        <f t="shared" si="0"/>
        <v>7.8472222222222223</v>
      </c>
    </row>
    <row r="5" spans="1:3" x14ac:dyDescent="0.25">
      <c r="A5" s="62" t="s">
        <v>743</v>
      </c>
      <c r="B5" s="64">
        <v>652</v>
      </c>
      <c r="C5" s="65">
        <f t="shared" si="0"/>
        <v>9.0555555555555554</v>
      </c>
    </row>
    <row r="6" spans="1:3" x14ac:dyDescent="0.25">
      <c r="A6" s="62" t="s">
        <v>743</v>
      </c>
      <c r="B6" s="64">
        <v>646</v>
      </c>
      <c r="C6" s="65">
        <f t="shared" si="0"/>
        <v>8.9722222222222214</v>
      </c>
    </row>
    <row r="7" spans="1:3" x14ac:dyDescent="0.25">
      <c r="A7" s="62" t="s">
        <v>743</v>
      </c>
      <c r="B7" s="64">
        <v>642</v>
      </c>
      <c r="C7" s="65">
        <f t="shared" si="0"/>
        <v>8.9166666666666661</v>
      </c>
    </row>
    <row r="8" spans="1:3" x14ac:dyDescent="0.25">
      <c r="A8" s="62" t="s">
        <v>743</v>
      </c>
      <c r="B8" s="64">
        <v>598</v>
      </c>
      <c r="C8" s="65">
        <f t="shared" si="0"/>
        <v>8.3055555555555554</v>
      </c>
    </row>
    <row r="9" spans="1:3" x14ac:dyDescent="0.25">
      <c r="A9" s="62" t="s">
        <v>743</v>
      </c>
      <c r="B9" s="64">
        <v>569</v>
      </c>
      <c r="C9" s="65">
        <f t="shared" si="0"/>
        <v>7.9027777777777777</v>
      </c>
    </row>
    <row r="10" spans="1:3" x14ac:dyDescent="0.25">
      <c r="A10" s="62" t="s">
        <v>743</v>
      </c>
      <c r="B10" s="63">
        <v>481</v>
      </c>
      <c r="C10" s="65">
        <f t="shared" si="0"/>
        <v>6.6805555555555554</v>
      </c>
    </row>
    <row r="11" spans="1:3" x14ac:dyDescent="0.25">
      <c r="A11" s="62" t="s">
        <v>743</v>
      </c>
      <c r="B11" s="63">
        <v>480</v>
      </c>
      <c r="C11" s="65">
        <f t="shared" si="0"/>
        <v>6.666666666666667</v>
      </c>
    </row>
    <row r="12" spans="1:3" x14ac:dyDescent="0.25">
      <c r="A12" s="62" t="s">
        <v>743</v>
      </c>
      <c r="B12" s="63">
        <v>423</v>
      </c>
      <c r="C12" s="65">
        <f t="shared" si="0"/>
        <v>5.875</v>
      </c>
    </row>
    <row r="13" spans="1:3" x14ac:dyDescent="0.25">
      <c r="A13" s="62" t="s">
        <v>743</v>
      </c>
      <c r="B13" s="63">
        <v>381</v>
      </c>
      <c r="C13" s="65">
        <f t="shared" si="0"/>
        <v>5.291666666666667</v>
      </c>
    </row>
    <row r="14" spans="1:3" x14ac:dyDescent="0.25">
      <c r="A14" s="62" t="s">
        <v>743</v>
      </c>
      <c r="B14" s="63">
        <v>376</v>
      </c>
      <c r="C14" s="65">
        <f t="shared" si="0"/>
        <v>5.2222222222222223</v>
      </c>
    </row>
    <row r="15" spans="1:3" x14ac:dyDescent="0.25">
      <c r="A15" s="62" t="s">
        <v>743</v>
      </c>
      <c r="B15" s="64"/>
      <c r="C15" s="65">
        <f t="shared" si="0"/>
        <v>0</v>
      </c>
    </row>
    <row r="16" spans="1:3" x14ac:dyDescent="0.25">
      <c r="A16" t="s">
        <v>744</v>
      </c>
      <c r="B16" s="64">
        <v>651</v>
      </c>
      <c r="C16" s="65">
        <f t="shared" si="0"/>
        <v>9.0416666666666661</v>
      </c>
    </row>
    <row r="17" spans="1:3" x14ac:dyDescent="0.25">
      <c r="A17" t="s">
        <v>744</v>
      </c>
      <c r="B17" s="64">
        <v>645</v>
      </c>
      <c r="C17" s="65">
        <f t="shared" si="0"/>
        <v>8.9583333333333339</v>
      </c>
    </row>
    <row r="18" spans="1:3" x14ac:dyDescent="0.25">
      <c r="A18" t="s">
        <v>744</v>
      </c>
      <c r="B18" s="64">
        <v>632</v>
      </c>
      <c r="C18" s="65">
        <f t="shared" si="0"/>
        <v>8.7777777777777786</v>
      </c>
    </row>
    <row r="19" spans="1:3" x14ac:dyDescent="0.25">
      <c r="A19" t="s">
        <v>744</v>
      </c>
      <c r="B19" s="64">
        <v>605</v>
      </c>
      <c r="C19" s="65">
        <f t="shared" si="0"/>
        <v>8.4027777777777786</v>
      </c>
    </row>
    <row r="20" spans="1:3" x14ac:dyDescent="0.25">
      <c r="A20" t="s">
        <v>744</v>
      </c>
      <c r="B20" s="64">
        <v>604</v>
      </c>
      <c r="C20" s="65">
        <f t="shared" si="0"/>
        <v>8.3888888888888893</v>
      </c>
    </row>
    <row r="21" spans="1:3" x14ac:dyDescent="0.25">
      <c r="A21" t="s">
        <v>744</v>
      </c>
      <c r="B21" s="64">
        <v>582</v>
      </c>
      <c r="C21" s="65">
        <f t="shared" si="0"/>
        <v>8.0833333333333339</v>
      </c>
    </row>
    <row r="22" spans="1:3" x14ac:dyDescent="0.25">
      <c r="A22" t="s">
        <v>744</v>
      </c>
      <c r="B22" s="64">
        <v>580</v>
      </c>
      <c r="C22" s="65">
        <f t="shared" si="0"/>
        <v>8.0555555555555554</v>
      </c>
    </row>
    <row r="23" spans="1:3" x14ac:dyDescent="0.25">
      <c r="A23" t="s">
        <v>744</v>
      </c>
      <c r="B23" s="64">
        <v>572</v>
      </c>
      <c r="C23" s="65">
        <f t="shared" si="0"/>
        <v>7.9444444444444446</v>
      </c>
    </row>
    <row r="24" spans="1:3" x14ac:dyDescent="0.25">
      <c r="A24" t="s">
        <v>744</v>
      </c>
      <c r="B24" s="64">
        <v>551</v>
      </c>
      <c r="C24" s="65">
        <f t="shared" si="0"/>
        <v>7.6527777777777777</v>
      </c>
    </row>
    <row r="25" spans="1:3" x14ac:dyDescent="0.25">
      <c r="A25" t="s">
        <v>744</v>
      </c>
      <c r="B25" s="63">
        <v>542</v>
      </c>
      <c r="C25" s="65">
        <f t="shared" si="0"/>
        <v>7.5277777777777777</v>
      </c>
    </row>
    <row r="26" spans="1:3" x14ac:dyDescent="0.25">
      <c r="A26" t="s">
        <v>744</v>
      </c>
      <c r="B26" s="63">
        <v>532</v>
      </c>
      <c r="C26" s="65">
        <f t="shared" si="0"/>
        <v>7.3888888888888893</v>
      </c>
    </row>
    <row r="27" spans="1:3" x14ac:dyDescent="0.25">
      <c r="A27" t="s">
        <v>744</v>
      </c>
      <c r="B27" s="63">
        <v>526</v>
      </c>
      <c r="C27" s="65">
        <f t="shared" si="0"/>
        <v>7.3055555555555554</v>
      </c>
    </row>
    <row r="28" spans="1:3" x14ac:dyDescent="0.25">
      <c r="A28" t="s">
        <v>744</v>
      </c>
      <c r="B28" s="63">
        <v>479</v>
      </c>
      <c r="C28" s="65">
        <f t="shared" si="0"/>
        <v>6.6527777777777777</v>
      </c>
    </row>
    <row r="29" spans="1:3" x14ac:dyDescent="0.25">
      <c r="A29" t="s">
        <v>6</v>
      </c>
      <c r="B29" s="64">
        <v>643</v>
      </c>
      <c r="C29" s="65">
        <f t="shared" si="0"/>
        <v>8.9305555555555554</v>
      </c>
    </row>
    <row r="30" spans="1:3" x14ac:dyDescent="0.25">
      <c r="A30" t="s">
        <v>6</v>
      </c>
      <c r="B30" s="64">
        <v>634</v>
      </c>
      <c r="C30" s="65">
        <f t="shared" si="0"/>
        <v>8.8055555555555554</v>
      </c>
    </row>
    <row r="31" spans="1:3" x14ac:dyDescent="0.25">
      <c r="A31" t="s">
        <v>6</v>
      </c>
      <c r="B31" s="64">
        <v>622</v>
      </c>
      <c r="C31" s="65">
        <f t="shared" si="0"/>
        <v>8.6388888888888893</v>
      </c>
    </row>
    <row r="32" spans="1:3" x14ac:dyDescent="0.25">
      <c r="A32" t="s">
        <v>6</v>
      </c>
      <c r="B32" s="64">
        <v>610</v>
      </c>
      <c r="C32" s="65">
        <f t="shared" si="0"/>
        <v>8.4722222222222214</v>
      </c>
    </row>
    <row r="33" spans="1:3" x14ac:dyDescent="0.25">
      <c r="A33" t="s">
        <v>6</v>
      </c>
      <c r="B33" s="64">
        <v>607</v>
      </c>
      <c r="C33" s="65">
        <f t="shared" si="0"/>
        <v>8.4305555555555554</v>
      </c>
    </row>
    <row r="34" spans="1:3" x14ac:dyDescent="0.25">
      <c r="A34" t="s">
        <v>6</v>
      </c>
      <c r="B34" s="64">
        <v>589</v>
      </c>
      <c r="C34" s="65">
        <f t="shared" si="0"/>
        <v>8.1805555555555554</v>
      </c>
    </row>
    <row r="35" spans="1:3" x14ac:dyDescent="0.25">
      <c r="A35" t="s">
        <v>6</v>
      </c>
      <c r="B35" s="64">
        <v>566</v>
      </c>
      <c r="C35" s="65">
        <f t="shared" si="0"/>
        <v>7.8611111111111107</v>
      </c>
    </row>
    <row r="36" spans="1:3" x14ac:dyDescent="0.25">
      <c r="A36" t="s">
        <v>6</v>
      </c>
      <c r="B36" s="64">
        <v>560</v>
      </c>
      <c r="C36" s="65">
        <f t="shared" si="0"/>
        <v>7.7777777777777777</v>
      </c>
    </row>
    <row r="37" spans="1:3" x14ac:dyDescent="0.25">
      <c r="A37" t="s">
        <v>6</v>
      </c>
      <c r="B37" s="64">
        <v>559</v>
      </c>
      <c r="C37" s="65">
        <f t="shared" si="0"/>
        <v>7.7638888888888893</v>
      </c>
    </row>
    <row r="38" spans="1:3" x14ac:dyDescent="0.25">
      <c r="A38" t="s">
        <v>6</v>
      </c>
      <c r="B38" s="64">
        <v>559</v>
      </c>
      <c r="C38" s="65">
        <f t="shared" si="0"/>
        <v>7.7638888888888893</v>
      </c>
    </row>
    <row r="39" spans="1:3" x14ac:dyDescent="0.25">
      <c r="A39" t="s">
        <v>6</v>
      </c>
      <c r="B39" s="64">
        <v>539</v>
      </c>
      <c r="C39" s="65">
        <f t="shared" si="0"/>
        <v>7.4861111111111107</v>
      </c>
    </row>
    <row r="40" spans="1:3" x14ac:dyDescent="0.25">
      <c r="A40" t="s">
        <v>6</v>
      </c>
      <c r="B40" s="64">
        <v>525</v>
      </c>
      <c r="C40" s="65">
        <f t="shared" si="0"/>
        <v>7.291666666666667</v>
      </c>
    </row>
    <row r="41" spans="1:3" x14ac:dyDescent="0.25">
      <c r="A41" t="s">
        <v>6</v>
      </c>
      <c r="B41" s="63">
        <v>512</v>
      </c>
      <c r="C41" s="65">
        <f t="shared" si="0"/>
        <v>7.1111111111111107</v>
      </c>
    </row>
    <row r="42" spans="1:3" x14ac:dyDescent="0.25">
      <c r="A42" t="s">
        <v>6</v>
      </c>
      <c r="B42" s="63">
        <v>510</v>
      </c>
      <c r="C42" s="65">
        <f t="shared" si="0"/>
        <v>7.083333333333333</v>
      </c>
    </row>
    <row r="43" spans="1:3" x14ac:dyDescent="0.25">
      <c r="A43" t="s">
        <v>6</v>
      </c>
      <c r="B43" s="63">
        <v>458</v>
      </c>
      <c r="C43" s="65">
        <f t="shared" si="0"/>
        <v>6.3611111111111107</v>
      </c>
    </row>
    <row r="44" spans="1:3" x14ac:dyDescent="0.25">
      <c r="A44" t="s">
        <v>221</v>
      </c>
      <c r="B44" s="64">
        <v>592</v>
      </c>
      <c r="C44" s="65">
        <f t="shared" si="0"/>
        <v>8.2222222222222214</v>
      </c>
    </row>
    <row r="45" spans="1:3" x14ac:dyDescent="0.25">
      <c r="A45" t="s">
        <v>221</v>
      </c>
      <c r="B45" s="64">
        <v>573</v>
      </c>
      <c r="C45" s="65">
        <f t="shared" si="0"/>
        <v>7.958333333333333</v>
      </c>
    </row>
    <row r="46" spans="1:3" x14ac:dyDescent="0.25">
      <c r="A46" t="s">
        <v>221</v>
      </c>
      <c r="B46" s="64">
        <v>560</v>
      </c>
      <c r="C46" s="65">
        <f t="shared" si="0"/>
        <v>7.7777777777777777</v>
      </c>
    </row>
    <row r="47" spans="1:3" x14ac:dyDescent="0.25">
      <c r="A47" t="s">
        <v>221</v>
      </c>
      <c r="B47" s="64">
        <v>529</v>
      </c>
      <c r="C47" s="65">
        <f t="shared" si="0"/>
        <v>7.3472222222222223</v>
      </c>
    </row>
    <row r="48" spans="1:3" x14ac:dyDescent="0.25">
      <c r="A48" t="s">
        <v>221</v>
      </c>
      <c r="B48" s="64">
        <v>520</v>
      </c>
      <c r="C48" s="65">
        <f t="shared" si="0"/>
        <v>7.2222222222222223</v>
      </c>
    </row>
    <row r="49" spans="1:3" x14ac:dyDescent="0.25">
      <c r="A49" t="s">
        <v>221</v>
      </c>
      <c r="B49" s="64">
        <v>518</v>
      </c>
      <c r="C49" s="65">
        <f t="shared" si="0"/>
        <v>7.1944444444444446</v>
      </c>
    </row>
    <row r="50" spans="1:3" x14ac:dyDescent="0.25">
      <c r="A50" t="s">
        <v>221</v>
      </c>
      <c r="B50" s="64">
        <v>516</v>
      </c>
      <c r="C50" s="65">
        <f t="shared" si="0"/>
        <v>7.166666666666667</v>
      </c>
    </row>
    <row r="51" spans="1:3" x14ac:dyDescent="0.25">
      <c r="A51" t="s">
        <v>221</v>
      </c>
      <c r="B51" s="63">
        <v>508</v>
      </c>
      <c r="C51" s="65">
        <f t="shared" si="0"/>
        <v>7.0555555555555554</v>
      </c>
    </row>
    <row r="52" spans="1:3" x14ac:dyDescent="0.25">
      <c r="A52" t="s">
        <v>221</v>
      </c>
      <c r="B52" s="63">
        <v>469</v>
      </c>
      <c r="C52" s="65">
        <f t="shared" si="0"/>
        <v>6.5138888888888893</v>
      </c>
    </row>
    <row r="53" spans="1:3" x14ac:dyDescent="0.25">
      <c r="A53" t="s">
        <v>221</v>
      </c>
      <c r="B53" s="63">
        <v>457</v>
      </c>
      <c r="C53" s="65">
        <f t="shared" si="0"/>
        <v>6.3472222222222223</v>
      </c>
    </row>
    <row r="54" spans="1:3" x14ac:dyDescent="0.25">
      <c r="A54" t="s">
        <v>221</v>
      </c>
      <c r="B54" s="63">
        <v>366</v>
      </c>
      <c r="C54" s="65">
        <f t="shared" si="0"/>
        <v>5.083333333333333</v>
      </c>
    </row>
    <row r="55" spans="1:3" x14ac:dyDescent="0.25">
      <c r="A55" t="s">
        <v>221</v>
      </c>
      <c r="B55" s="64"/>
      <c r="C55" s="65">
        <f t="shared" si="0"/>
        <v>0</v>
      </c>
    </row>
    <row r="56" spans="1:3" x14ac:dyDescent="0.25">
      <c r="A56" t="s">
        <v>760</v>
      </c>
      <c r="B56" s="64">
        <v>614</v>
      </c>
      <c r="C56" s="65">
        <f t="shared" si="0"/>
        <v>8.5277777777777786</v>
      </c>
    </row>
    <row r="57" spans="1:3" x14ac:dyDescent="0.25">
      <c r="A57" t="s">
        <v>760</v>
      </c>
      <c r="B57" s="64">
        <v>598</v>
      </c>
      <c r="C57" s="65">
        <f t="shared" si="0"/>
        <v>8.3055555555555554</v>
      </c>
    </row>
    <row r="58" spans="1:3" x14ac:dyDescent="0.25">
      <c r="A58" t="s">
        <v>760</v>
      </c>
      <c r="B58" s="64">
        <v>573</v>
      </c>
      <c r="C58" s="65">
        <f t="shared" si="0"/>
        <v>7.958333333333333</v>
      </c>
    </row>
    <row r="59" spans="1:3" x14ac:dyDescent="0.25">
      <c r="A59" t="s">
        <v>760</v>
      </c>
      <c r="B59" s="63">
        <v>538</v>
      </c>
      <c r="C59" s="65">
        <f t="shared" si="0"/>
        <v>7.4722222222222223</v>
      </c>
    </row>
    <row r="60" spans="1:3" x14ac:dyDescent="0.25">
      <c r="A60" t="s">
        <v>761</v>
      </c>
      <c r="B60" s="64">
        <v>613</v>
      </c>
      <c r="C60" s="65">
        <f t="shared" si="0"/>
        <v>8.5138888888888893</v>
      </c>
    </row>
    <row r="61" spans="1:3" x14ac:dyDescent="0.25">
      <c r="A61" t="s">
        <v>761</v>
      </c>
      <c r="B61" s="64">
        <v>573</v>
      </c>
      <c r="C61" s="65">
        <f t="shared" si="0"/>
        <v>7.958333333333333</v>
      </c>
    </row>
    <row r="62" spans="1:3" x14ac:dyDescent="0.25">
      <c r="A62" t="s">
        <v>761</v>
      </c>
      <c r="B62" s="64">
        <v>564</v>
      </c>
      <c r="C62" s="65">
        <f t="shared" si="0"/>
        <v>7.833333333333333</v>
      </c>
    </row>
    <row r="63" spans="1:3" x14ac:dyDescent="0.25">
      <c r="A63" t="s">
        <v>761</v>
      </c>
      <c r="B63" s="64">
        <v>562</v>
      </c>
      <c r="C63" s="65">
        <f t="shared" si="0"/>
        <v>7.8055555555555554</v>
      </c>
    </row>
    <row r="64" spans="1:3" x14ac:dyDescent="0.25">
      <c r="A64" t="s">
        <v>761</v>
      </c>
      <c r="B64" s="63">
        <v>537</v>
      </c>
      <c r="C64" s="65">
        <f t="shared" si="0"/>
        <v>7.458333333333333</v>
      </c>
    </row>
    <row r="65" spans="1:3" x14ac:dyDescent="0.25">
      <c r="A65" t="s">
        <v>761</v>
      </c>
      <c r="B65" s="63">
        <v>510</v>
      </c>
      <c r="C65" s="65">
        <f t="shared" si="0"/>
        <v>7.083333333333333</v>
      </c>
    </row>
    <row r="66" spans="1:3" x14ac:dyDescent="0.25">
      <c r="A66" t="s">
        <v>740</v>
      </c>
      <c r="B66" s="64">
        <v>608</v>
      </c>
      <c r="C66" s="65">
        <f t="shared" ref="C66:C129" si="1">B66/72</f>
        <v>8.4444444444444446</v>
      </c>
    </row>
    <row r="67" spans="1:3" x14ac:dyDescent="0.25">
      <c r="A67" t="s">
        <v>740</v>
      </c>
      <c r="B67" s="64">
        <v>604</v>
      </c>
      <c r="C67" s="65">
        <f t="shared" si="1"/>
        <v>8.3888888888888893</v>
      </c>
    </row>
    <row r="68" spans="1:3" x14ac:dyDescent="0.25">
      <c r="A68" t="s">
        <v>740</v>
      </c>
      <c r="B68" s="64">
        <v>573</v>
      </c>
      <c r="C68" s="65">
        <f t="shared" si="1"/>
        <v>7.958333333333333</v>
      </c>
    </row>
    <row r="69" spans="1:3" x14ac:dyDescent="0.25">
      <c r="A69" t="s">
        <v>740</v>
      </c>
      <c r="B69" s="64">
        <v>562</v>
      </c>
      <c r="C69" s="65">
        <f t="shared" si="1"/>
        <v>7.8055555555555554</v>
      </c>
    </row>
    <row r="70" spans="1:3" x14ac:dyDescent="0.25">
      <c r="A70" t="s">
        <v>740</v>
      </c>
      <c r="B70" s="64">
        <v>538</v>
      </c>
      <c r="C70" s="65">
        <f t="shared" si="1"/>
        <v>7.4722222222222223</v>
      </c>
    </row>
    <row r="71" spans="1:3" x14ac:dyDescent="0.25">
      <c r="A71" t="s">
        <v>740</v>
      </c>
      <c r="B71" s="64">
        <v>518</v>
      </c>
      <c r="C71" s="65">
        <f t="shared" si="1"/>
        <v>7.1944444444444446</v>
      </c>
    </row>
    <row r="72" spans="1:3" x14ac:dyDescent="0.25">
      <c r="A72" t="s">
        <v>740</v>
      </c>
      <c r="B72" s="63">
        <v>506</v>
      </c>
      <c r="C72" s="65">
        <f t="shared" si="1"/>
        <v>7.0277777777777777</v>
      </c>
    </row>
    <row r="73" spans="1:3" x14ac:dyDescent="0.25">
      <c r="A73" t="s">
        <v>740</v>
      </c>
      <c r="B73" s="63">
        <v>392</v>
      </c>
      <c r="C73" s="65">
        <f t="shared" si="1"/>
        <v>5.4444444444444446</v>
      </c>
    </row>
    <row r="74" spans="1:3" x14ac:dyDescent="0.25">
      <c r="A74" t="s">
        <v>740</v>
      </c>
      <c r="B74" s="63">
        <v>339</v>
      </c>
      <c r="C74" s="65">
        <f t="shared" si="1"/>
        <v>4.708333333333333</v>
      </c>
    </row>
    <row r="75" spans="1:3" x14ac:dyDescent="0.25">
      <c r="A75" t="s">
        <v>739</v>
      </c>
      <c r="B75" s="64">
        <v>604</v>
      </c>
      <c r="C75" s="65">
        <f t="shared" si="1"/>
        <v>8.3888888888888893</v>
      </c>
    </row>
    <row r="76" spans="1:3" x14ac:dyDescent="0.25">
      <c r="A76" t="s">
        <v>739</v>
      </c>
      <c r="B76" s="64">
        <v>568</v>
      </c>
      <c r="C76" s="65">
        <f t="shared" si="1"/>
        <v>7.8888888888888893</v>
      </c>
    </row>
    <row r="77" spans="1:3" x14ac:dyDescent="0.25">
      <c r="A77" t="s">
        <v>739</v>
      </c>
      <c r="B77" s="64">
        <v>537</v>
      </c>
      <c r="C77" s="65">
        <f t="shared" si="1"/>
        <v>7.458333333333333</v>
      </c>
    </row>
    <row r="78" spans="1:3" x14ac:dyDescent="0.25">
      <c r="A78" t="s">
        <v>739</v>
      </c>
      <c r="B78" s="64">
        <v>529</v>
      </c>
      <c r="C78" s="65">
        <f t="shared" si="1"/>
        <v>7.3472222222222223</v>
      </c>
    </row>
    <row r="79" spans="1:3" x14ac:dyDescent="0.25">
      <c r="A79" t="s">
        <v>739</v>
      </c>
      <c r="B79" s="63">
        <v>471</v>
      </c>
      <c r="C79" s="65">
        <f t="shared" si="1"/>
        <v>6.541666666666667</v>
      </c>
    </row>
    <row r="80" spans="1:3" x14ac:dyDescent="0.25">
      <c r="A80" t="s">
        <v>739</v>
      </c>
      <c r="B80" s="63">
        <v>419</v>
      </c>
      <c r="C80" s="65">
        <f t="shared" si="1"/>
        <v>5.8194444444444446</v>
      </c>
    </row>
    <row r="81" spans="1:3" x14ac:dyDescent="0.25">
      <c r="A81" t="s">
        <v>739</v>
      </c>
      <c r="B81" s="63">
        <v>382</v>
      </c>
      <c r="C81" s="65">
        <f t="shared" si="1"/>
        <v>5.3055555555555554</v>
      </c>
    </row>
    <row r="82" spans="1:3" x14ac:dyDescent="0.25">
      <c r="A82" t="s">
        <v>742</v>
      </c>
      <c r="B82" s="64">
        <v>622</v>
      </c>
      <c r="C82" s="65">
        <f t="shared" si="1"/>
        <v>8.6388888888888893</v>
      </c>
    </row>
    <row r="83" spans="1:3" x14ac:dyDescent="0.25">
      <c r="A83" t="s">
        <v>742</v>
      </c>
      <c r="B83" s="64">
        <v>612</v>
      </c>
      <c r="C83" s="65">
        <f t="shared" si="1"/>
        <v>8.5</v>
      </c>
    </row>
    <row r="84" spans="1:3" x14ac:dyDescent="0.25">
      <c r="A84" t="s">
        <v>742</v>
      </c>
      <c r="B84" s="64">
        <v>556</v>
      </c>
      <c r="C84" s="65">
        <f t="shared" si="1"/>
        <v>7.7222222222222223</v>
      </c>
    </row>
    <row r="85" spans="1:3" x14ac:dyDescent="0.25">
      <c r="A85" t="s">
        <v>742</v>
      </c>
      <c r="B85" s="64">
        <v>551</v>
      </c>
      <c r="C85" s="65">
        <f t="shared" si="1"/>
        <v>7.6527777777777777</v>
      </c>
    </row>
    <row r="86" spans="1:3" x14ac:dyDescent="0.25">
      <c r="A86" t="s">
        <v>742</v>
      </c>
      <c r="B86" s="63">
        <v>526</v>
      </c>
      <c r="C86" s="65">
        <f t="shared" si="1"/>
        <v>7.3055555555555554</v>
      </c>
    </row>
    <row r="87" spans="1:3" x14ac:dyDescent="0.25">
      <c r="A87" t="s">
        <v>742</v>
      </c>
      <c r="B87" s="63">
        <v>442</v>
      </c>
      <c r="C87" s="65">
        <f t="shared" si="1"/>
        <v>6.1388888888888893</v>
      </c>
    </row>
    <row r="88" spans="1:3" x14ac:dyDescent="0.25">
      <c r="A88" t="s">
        <v>742</v>
      </c>
      <c r="B88" s="64"/>
      <c r="C88" s="65">
        <f t="shared" si="1"/>
        <v>0</v>
      </c>
    </row>
    <row r="89" spans="1:3" x14ac:dyDescent="0.25">
      <c r="A89" t="s">
        <v>741</v>
      </c>
      <c r="B89" s="64">
        <v>645</v>
      </c>
      <c r="C89" s="65">
        <f t="shared" si="1"/>
        <v>8.9583333333333339</v>
      </c>
    </row>
    <row r="90" spans="1:3" x14ac:dyDescent="0.25">
      <c r="A90" t="s">
        <v>741</v>
      </c>
      <c r="B90" s="64">
        <v>574</v>
      </c>
      <c r="C90" s="65">
        <f t="shared" si="1"/>
        <v>7.9722222222222223</v>
      </c>
    </row>
    <row r="91" spans="1:3" x14ac:dyDescent="0.25">
      <c r="A91" t="s">
        <v>741</v>
      </c>
      <c r="B91" s="64">
        <v>569</v>
      </c>
      <c r="C91" s="65">
        <f t="shared" si="1"/>
        <v>7.9027777777777777</v>
      </c>
    </row>
    <row r="92" spans="1:3" x14ac:dyDescent="0.25">
      <c r="A92" t="s">
        <v>741</v>
      </c>
      <c r="B92" s="64">
        <v>555</v>
      </c>
      <c r="C92" s="65">
        <f t="shared" si="1"/>
        <v>7.708333333333333</v>
      </c>
    </row>
    <row r="93" spans="1:3" x14ac:dyDescent="0.25">
      <c r="A93" t="s">
        <v>741</v>
      </c>
      <c r="B93" s="64">
        <v>536</v>
      </c>
      <c r="C93" s="65">
        <f t="shared" si="1"/>
        <v>7.4444444444444446</v>
      </c>
    </row>
    <row r="94" spans="1:3" x14ac:dyDescent="0.25">
      <c r="A94" t="s">
        <v>741</v>
      </c>
      <c r="B94" s="63">
        <v>451</v>
      </c>
      <c r="C94" s="65">
        <f t="shared" si="1"/>
        <v>6.2638888888888893</v>
      </c>
    </row>
    <row r="95" spans="1:3" x14ac:dyDescent="0.25">
      <c r="A95" t="s">
        <v>741</v>
      </c>
      <c r="B95" s="63">
        <v>443</v>
      </c>
      <c r="C95" s="65">
        <f t="shared" si="1"/>
        <v>6.1527777777777777</v>
      </c>
    </row>
    <row r="96" spans="1:3" x14ac:dyDescent="0.25">
      <c r="A96" t="s">
        <v>741</v>
      </c>
      <c r="B96" s="63">
        <v>163</v>
      </c>
      <c r="C96" s="65">
        <f t="shared" si="1"/>
        <v>2.2638888888888888</v>
      </c>
    </row>
    <row r="97" spans="1:3" x14ac:dyDescent="0.25">
      <c r="A97" t="s">
        <v>741</v>
      </c>
      <c r="B97" s="64"/>
      <c r="C97" s="65">
        <f t="shared" si="1"/>
        <v>0</v>
      </c>
    </row>
    <row r="98" spans="1:3" x14ac:dyDescent="0.25">
      <c r="A98" t="s">
        <v>745</v>
      </c>
      <c r="B98" s="64">
        <v>699</v>
      </c>
      <c r="C98" s="65">
        <f t="shared" si="1"/>
        <v>9.7083333333333339</v>
      </c>
    </row>
    <row r="99" spans="1:3" x14ac:dyDescent="0.25">
      <c r="A99" t="s">
        <v>745</v>
      </c>
      <c r="B99" s="64">
        <v>685</v>
      </c>
      <c r="C99" s="65">
        <f t="shared" si="1"/>
        <v>9.5138888888888893</v>
      </c>
    </row>
    <row r="100" spans="1:3" x14ac:dyDescent="0.25">
      <c r="A100" t="s">
        <v>745</v>
      </c>
      <c r="B100" s="64">
        <v>684</v>
      </c>
      <c r="C100" s="65">
        <f t="shared" si="1"/>
        <v>9.5</v>
      </c>
    </row>
    <row r="101" spans="1:3" x14ac:dyDescent="0.25">
      <c r="A101" t="s">
        <v>745</v>
      </c>
      <c r="B101" s="64">
        <v>682</v>
      </c>
      <c r="C101" s="65">
        <f t="shared" si="1"/>
        <v>9.4722222222222214</v>
      </c>
    </row>
    <row r="102" spans="1:3" x14ac:dyDescent="0.25">
      <c r="A102" t="s">
        <v>745</v>
      </c>
      <c r="B102" s="64">
        <v>667</v>
      </c>
      <c r="C102" s="65">
        <f t="shared" si="1"/>
        <v>9.2638888888888893</v>
      </c>
    </row>
    <row r="103" spans="1:3" x14ac:dyDescent="0.25">
      <c r="A103" t="s">
        <v>745</v>
      </c>
      <c r="B103" s="64">
        <v>641</v>
      </c>
      <c r="C103" s="65">
        <f t="shared" si="1"/>
        <v>8.9027777777777786</v>
      </c>
    </row>
    <row r="104" spans="1:3" x14ac:dyDescent="0.25">
      <c r="A104" t="s">
        <v>745</v>
      </c>
      <c r="B104" s="63">
        <v>590</v>
      </c>
      <c r="C104" s="65">
        <f t="shared" si="1"/>
        <v>8.1944444444444446</v>
      </c>
    </row>
    <row r="105" spans="1:3" x14ac:dyDescent="0.25">
      <c r="A105" t="s">
        <v>745</v>
      </c>
      <c r="B105" s="63">
        <v>559</v>
      </c>
      <c r="C105" s="65">
        <f t="shared" si="1"/>
        <v>7.7638888888888893</v>
      </c>
    </row>
    <row r="106" spans="1:3" x14ac:dyDescent="0.25">
      <c r="A106" t="s">
        <v>745</v>
      </c>
      <c r="B106" s="63">
        <v>336</v>
      </c>
      <c r="C106" s="65">
        <f t="shared" si="1"/>
        <v>4.666666666666667</v>
      </c>
    </row>
    <row r="107" spans="1:3" x14ac:dyDescent="0.25">
      <c r="A107" t="s">
        <v>746</v>
      </c>
      <c r="B107" s="64"/>
      <c r="C107" s="65">
        <f t="shared" si="1"/>
        <v>0</v>
      </c>
    </row>
    <row r="108" spans="1:3" x14ac:dyDescent="0.25">
      <c r="A108" t="s">
        <v>4</v>
      </c>
      <c r="B108" s="64">
        <v>680</v>
      </c>
      <c r="C108" s="65">
        <f t="shared" si="1"/>
        <v>9.4444444444444446</v>
      </c>
    </row>
    <row r="109" spans="1:3" x14ac:dyDescent="0.25">
      <c r="A109" t="s">
        <v>4</v>
      </c>
      <c r="B109" s="64">
        <v>658</v>
      </c>
      <c r="C109" s="65">
        <f t="shared" si="1"/>
        <v>9.1388888888888893</v>
      </c>
    </row>
    <row r="110" spans="1:3" x14ac:dyDescent="0.25">
      <c r="A110" t="s">
        <v>4</v>
      </c>
      <c r="B110" s="64">
        <v>655</v>
      </c>
      <c r="C110" s="65">
        <f t="shared" si="1"/>
        <v>9.0972222222222214</v>
      </c>
    </row>
    <row r="111" spans="1:3" x14ac:dyDescent="0.25">
      <c r="A111" t="s">
        <v>4</v>
      </c>
      <c r="B111" s="64">
        <v>644</v>
      </c>
      <c r="C111" s="65">
        <f t="shared" si="1"/>
        <v>8.9444444444444446</v>
      </c>
    </row>
    <row r="112" spans="1:3" x14ac:dyDescent="0.25">
      <c r="A112" t="s">
        <v>4</v>
      </c>
      <c r="B112" s="64">
        <v>641</v>
      </c>
      <c r="C112" s="65">
        <f t="shared" si="1"/>
        <v>8.9027777777777786</v>
      </c>
    </row>
    <row r="113" spans="1:3" x14ac:dyDescent="0.25">
      <c r="A113" t="s">
        <v>4</v>
      </c>
      <c r="B113" s="64">
        <v>630</v>
      </c>
      <c r="C113" s="65">
        <f t="shared" si="1"/>
        <v>8.75</v>
      </c>
    </row>
    <row r="114" spans="1:3" x14ac:dyDescent="0.25">
      <c r="A114" t="s">
        <v>4</v>
      </c>
      <c r="B114" s="63">
        <v>621</v>
      </c>
      <c r="C114" s="65">
        <f t="shared" si="1"/>
        <v>8.625</v>
      </c>
    </row>
    <row r="115" spans="1:3" x14ac:dyDescent="0.25">
      <c r="A115" t="s">
        <v>4</v>
      </c>
      <c r="B115" s="63">
        <v>555</v>
      </c>
      <c r="C115" s="65">
        <f t="shared" si="1"/>
        <v>7.708333333333333</v>
      </c>
    </row>
    <row r="116" spans="1:3" x14ac:dyDescent="0.25">
      <c r="A116" t="s">
        <v>4</v>
      </c>
      <c r="B116" s="63">
        <v>522</v>
      </c>
      <c r="C116" s="65">
        <f t="shared" si="1"/>
        <v>7.25</v>
      </c>
    </row>
    <row r="117" spans="1:3" x14ac:dyDescent="0.25">
      <c r="A117" t="s">
        <v>4</v>
      </c>
      <c r="B117" s="64"/>
      <c r="C117" s="65">
        <f t="shared" si="1"/>
        <v>0</v>
      </c>
    </row>
    <row r="118" spans="1:3" x14ac:dyDescent="0.25">
      <c r="A118" t="s">
        <v>4</v>
      </c>
      <c r="B118" s="64"/>
      <c r="C118" s="65">
        <f t="shared" si="1"/>
        <v>0</v>
      </c>
    </row>
    <row r="119" spans="1:3" x14ac:dyDescent="0.25">
      <c r="A119" t="s">
        <v>4</v>
      </c>
      <c r="B119" s="64"/>
      <c r="C119" s="65">
        <f t="shared" si="1"/>
        <v>0</v>
      </c>
    </row>
    <row r="120" spans="1:3" x14ac:dyDescent="0.25">
      <c r="A120" t="s">
        <v>4</v>
      </c>
      <c r="B120" s="64"/>
      <c r="C120" s="65">
        <f t="shared" si="1"/>
        <v>0</v>
      </c>
    </row>
    <row r="121" spans="1:3" x14ac:dyDescent="0.25">
      <c r="A121" t="s">
        <v>4</v>
      </c>
      <c r="B121" s="64"/>
      <c r="C121" s="65">
        <f t="shared" si="1"/>
        <v>0</v>
      </c>
    </row>
    <row r="122" spans="1:3" x14ac:dyDescent="0.25">
      <c r="A122" t="s">
        <v>4</v>
      </c>
      <c r="B122" s="64"/>
      <c r="C122" s="65">
        <f t="shared" si="1"/>
        <v>0</v>
      </c>
    </row>
    <row r="123" spans="1:3" x14ac:dyDescent="0.25">
      <c r="A123" t="s">
        <v>222</v>
      </c>
      <c r="B123" s="64">
        <v>669</v>
      </c>
      <c r="C123" s="65">
        <f t="shared" si="1"/>
        <v>9.2916666666666661</v>
      </c>
    </row>
    <row r="124" spans="1:3" x14ac:dyDescent="0.25">
      <c r="A124" t="s">
        <v>222</v>
      </c>
      <c r="B124" s="64">
        <v>635</v>
      </c>
      <c r="C124" s="65">
        <f t="shared" si="1"/>
        <v>8.8194444444444446</v>
      </c>
    </row>
    <row r="125" spans="1:3" x14ac:dyDescent="0.25">
      <c r="A125" t="s">
        <v>222</v>
      </c>
      <c r="B125" s="63">
        <v>465</v>
      </c>
      <c r="C125" s="65">
        <f t="shared" si="1"/>
        <v>6.458333333333333</v>
      </c>
    </row>
    <row r="126" spans="1:3" x14ac:dyDescent="0.25">
      <c r="A126" t="s">
        <v>748</v>
      </c>
      <c r="B126" s="64">
        <v>392</v>
      </c>
      <c r="C126" s="65">
        <f t="shared" si="1"/>
        <v>5.4444444444444446</v>
      </c>
    </row>
    <row r="127" spans="1:3" x14ac:dyDescent="0.25">
      <c r="A127" t="s">
        <v>748</v>
      </c>
      <c r="B127" s="64">
        <v>385</v>
      </c>
      <c r="C127" s="65">
        <f t="shared" si="1"/>
        <v>5.3472222222222223</v>
      </c>
    </row>
    <row r="128" spans="1:3" x14ac:dyDescent="0.25">
      <c r="A128" t="s">
        <v>748</v>
      </c>
      <c r="B128" s="63">
        <v>384</v>
      </c>
      <c r="C128" s="65">
        <f t="shared" si="1"/>
        <v>5.333333333333333</v>
      </c>
    </row>
    <row r="129" spans="1:3" x14ac:dyDescent="0.25">
      <c r="A129" t="s">
        <v>750</v>
      </c>
      <c r="B129" s="64"/>
      <c r="C129" s="65">
        <f t="shared" si="1"/>
        <v>0</v>
      </c>
    </row>
    <row r="130" spans="1:3" x14ac:dyDescent="0.25">
      <c r="A130" t="s">
        <v>749</v>
      </c>
      <c r="B130" s="64"/>
      <c r="C130" s="65">
        <f t="shared" ref="C130:C136" si="2">B130/72</f>
        <v>0</v>
      </c>
    </row>
    <row r="131" spans="1:3" x14ac:dyDescent="0.25">
      <c r="A131" t="s">
        <v>749</v>
      </c>
      <c r="B131" s="64"/>
      <c r="C131" s="65">
        <f t="shared" si="2"/>
        <v>0</v>
      </c>
    </row>
    <row r="132" spans="1:3" x14ac:dyDescent="0.25">
      <c r="A132" t="s">
        <v>749</v>
      </c>
      <c r="B132" s="64"/>
      <c r="C132" s="65">
        <f t="shared" si="2"/>
        <v>0</v>
      </c>
    </row>
    <row r="133" spans="1:3" x14ac:dyDescent="0.25">
      <c r="A133" t="s">
        <v>749</v>
      </c>
      <c r="B133" s="64"/>
      <c r="C133" s="65">
        <f t="shared" si="2"/>
        <v>0</v>
      </c>
    </row>
    <row r="134" spans="1:3" x14ac:dyDescent="0.25">
      <c r="A134" t="s">
        <v>749</v>
      </c>
      <c r="B134" s="64"/>
      <c r="C134" s="65">
        <f t="shared" si="2"/>
        <v>0</v>
      </c>
    </row>
    <row r="135" spans="1:3" x14ac:dyDescent="0.25">
      <c r="A135" t="s">
        <v>751</v>
      </c>
      <c r="B135" s="64"/>
      <c r="C135" s="65">
        <f t="shared" si="2"/>
        <v>0</v>
      </c>
    </row>
    <row r="136" spans="1:3" x14ac:dyDescent="0.25">
      <c r="A136" t="s">
        <v>762</v>
      </c>
      <c r="B136" s="64">
        <v>389</v>
      </c>
      <c r="C136" s="65">
        <f t="shared" si="2"/>
        <v>5.4027777777777777</v>
      </c>
    </row>
    <row r="137" spans="1:3" x14ac:dyDescent="0.25">
      <c r="B137" s="64"/>
      <c r="C137" s="64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8"/>
  <dimension ref="A1:C236"/>
  <sheetViews>
    <sheetView topLeftCell="A145" workbookViewId="0">
      <selection activeCell="J32" sqref="J32"/>
    </sheetView>
  </sheetViews>
  <sheetFormatPr defaultRowHeight="15" x14ac:dyDescent="0.25"/>
  <sheetData>
    <row r="1" spans="1:3" x14ac:dyDescent="0.25">
      <c r="A1" s="62" t="s">
        <v>12</v>
      </c>
      <c r="B1">
        <v>570</v>
      </c>
      <c r="C1" s="65">
        <f>B1/72</f>
        <v>7.916666666666667</v>
      </c>
    </row>
    <row r="2" spans="1:3" x14ac:dyDescent="0.25">
      <c r="A2" s="62" t="s">
        <v>12</v>
      </c>
      <c r="B2">
        <v>544</v>
      </c>
      <c r="C2" s="65">
        <f t="shared" ref="C2:C65" si="0">B2/72</f>
        <v>7.5555555555555554</v>
      </c>
    </row>
    <row r="3" spans="1:3" x14ac:dyDescent="0.25">
      <c r="A3" s="62" t="s">
        <v>12</v>
      </c>
      <c r="B3">
        <v>522</v>
      </c>
      <c r="C3" s="65">
        <f t="shared" si="0"/>
        <v>7.25</v>
      </c>
    </row>
    <row r="4" spans="1:3" x14ac:dyDescent="0.25">
      <c r="A4" s="62" t="s">
        <v>12</v>
      </c>
      <c r="B4">
        <v>506</v>
      </c>
      <c r="C4" s="65">
        <f t="shared" si="0"/>
        <v>7.0277777777777777</v>
      </c>
    </row>
    <row r="5" spans="1:3" x14ac:dyDescent="0.25">
      <c r="A5" s="62" t="s">
        <v>12</v>
      </c>
      <c r="B5">
        <v>493</v>
      </c>
      <c r="C5" s="65">
        <f t="shared" si="0"/>
        <v>6.8472222222222223</v>
      </c>
    </row>
    <row r="6" spans="1:3" x14ac:dyDescent="0.25">
      <c r="A6" s="62" t="s">
        <v>12</v>
      </c>
      <c r="B6">
        <v>491</v>
      </c>
      <c r="C6" s="65">
        <f t="shared" si="0"/>
        <v>6.8194444444444446</v>
      </c>
    </row>
    <row r="7" spans="1:3" x14ac:dyDescent="0.25">
      <c r="A7" s="62" t="s">
        <v>12</v>
      </c>
      <c r="B7">
        <v>485</v>
      </c>
      <c r="C7" s="65">
        <f t="shared" si="0"/>
        <v>6.7361111111111107</v>
      </c>
    </row>
    <row r="8" spans="1:3" x14ac:dyDescent="0.25">
      <c r="A8" s="62" t="s">
        <v>12</v>
      </c>
      <c r="B8">
        <v>470</v>
      </c>
      <c r="C8" s="65">
        <f t="shared" si="0"/>
        <v>6.5277777777777777</v>
      </c>
    </row>
    <row r="9" spans="1:3" x14ac:dyDescent="0.25">
      <c r="A9" s="62" t="s">
        <v>12</v>
      </c>
      <c r="B9">
        <v>447</v>
      </c>
      <c r="C9" s="65">
        <f t="shared" si="0"/>
        <v>6.208333333333333</v>
      </c>
    </row>
    <row r="10" spans="1:3" x14ac:dyDescent="0.25">
      <c r="A10" s="62" t="s">
        <v>12</v>
      </c>
      <c r="B10">
        <v>441</v>
      </c>
      <c r="C10" s="65">
        <f t="shared" si="0"/>
        <v>6.125</v>
      </c>
    </row>
    <row r="11" spans="1:3" x14ac:dyDescent="0.25">
      <c r="A11" s="62" t="s">
        <v>12</v>
      </c>
      <c r="B11">
        <v>438</v>
      </c>
      <c r="C11" s="65">
        <f t="shared" si="0"/>
        <v>6.083333333333333</v>
      </c>
    </row>
    <row r="12" spans="1:3" x14ac:dyDescent="0.25">
      <c r="A12" s="62" t="s">
        <v>12</v>
      </c>
      <c r="B12" s="63">
        <v>418</v>
      </c>
      <c r="C12" s="65">
        <f t="shared" si="0"/>
        <v>5.8055555555555554</v>
      </c>
    </row>
    <row r="13" spans="1:3" x14ac:dyDescent="0.25">
      <c r="A13" s="62" t="s">
        <v>12</v>
      </c>
      <c r="B13" s="63">
        <v>412</v>
      </c>
      <c r="C13" s="65">
        <f t="shared" si="0"/>
        <v>5.7222222222222223</v>
      </c>
    </row>
    <row r="14" spans="1:3" x14ac:dyDescent="0.25">
      <c r="A14" s="62" t="s">
        <v>8</v>
      </c>
      <c r="B14">
        <v>628</v>
      </c>
      <c r="C14" s="65">
        <f t="shared" si="0"/>
        <v>8.7222222222222214</v>
      </c>
    </row>
    <row r="15" spans="1:3" x14ac:dyDescent="0.25">
      <c r="A15" s="62" t="s">
        <v>8</v>
      </c>
      <c r="B15">
        <v>583</v>
      </c>
      <c r="C15" s="65">
        <f t="shared" si="0"/>
        <v>8.0972222222222214</v>
      </c>
    </row>
    <row r="16" spans="1:3" x14ac:dyDescent="0.25">
      <c r="A16" s="62" t="s">
        <v>8</v>
      </c>
      <c r="B16">
        <v>569</v>
      </c>
      <c r="C16" s="65">
        <f t="shared" si="0"/>
        <v>7.9027777777777777</v>
      </c>
    </row>
    <row r="17" spans="1:3" x14ac:dyDescent="0.25">
      <c r="A17" s="62" t="s">
        <v>8</v>
      </c>
      <c r="B17">
        <v>567</v>
      </c>
      <c r="C17" s="65">
        <f t="shared" si="0"/>
        <v>7.875</v>
      </c>
    </row>
    <row r="18" spans="1:3" x14ac:dyDescent="0.25">
      <c r="A18" s="62" t="s">
        <v>8</v>
      </c>
      <c r="B18">
        <v>567</v>
      </c>
      <c r="C18" s="65">
        <f t="shared" si="0"/>
        <v>7.875</v>
      </c>
    </row>
    <row r="19" spans="1:3" x14ac:dyDescent="0.25">
      <c r="A19" s="62" t="s">
        <v>8</v>
      </c>
      <c r="B19">
        <v>564</v>
      </c>
      <c r="C19" s="65">
        <f t="shared" si="0"/>
        <v>7.833333333333333</v>
      </c>
    </row>
    <row r="20" spans="1:3" x14ac:dyDescent="0.25">
      <c r="A20" s="62" t="s">
        <v>8</v>
      </c>
      <c r="B20">
        <v>555</v>
      </c>
      <c r="C20" s="65">
        <f t="shared" si="0"/>
        <v>7.708333333333333</v>
      </c>
    </row>
    <row r="21" spans="1:3" x14ac:dyDescent="0.25">
      <c r="A21" s="62" t="s">
        <v>8</v>
      </c>
      <c r="B21">
        <v>555</v>
      </c>
      <c r="C21" s="65">
        <f t="shared" si="0"/>
        <v>7.708333333333333</v>
      </c>
    </row>
    <row r="22" spans="1:3" x14ac:dyDescent="0.25">
      <c r="A22" s="62" t="s">
        <v>8</v>
      </c>
      <c r="B22">
        <v>553</v>
      </c>
      <c r="C22" s="65">
        <f t="shared" si="0"/>
        <v>7.6805555555555554</v>
      </c>
    </row>
    <row r="23" spans="1:3" x14ac:dyDescent="0.25">
      <c r="A23" s="62" t="s">
        <v>8</v>
      </c>
      <c r="B23">
        <v>545</v>
      </c>
      <c r="C23" s="65">
        <f t="shared" si="0"/>
        <v>7.5694444444444446</v>
      </c>
    </row>
    <row r="24" spans="1:3" x14ac:dyDescent="0.25">
      <c r="A24" s="62" t="s">
        <v>8</v>
      </c>
      <c r="B24">
        <v>538</v>
      </c>
      <c r="C24" s="65">
        <f t="shared" si="0"/>
        <v>7.4722222222222223</v>
      </c>
    </row>
    <row r="25" spans="1:3" x14ac:dyDescent="0.25">
      <c r="A25" s="62" t="s">
        <v>8</v>
      </c>
      <c r="B25">
        <v>535</v>
      </c>
      <c r="C25" s="65">
        <f t="shared" si="0"/>
        <v>7.4305555555555554</v>
      </c>
    </row>
    <row r="26" spans="1:3" x14ac:dyDescent="0.25">
      <c r="A26" s="62" t="s">
        <v>8</v>
      </c>
      <c r="B26">
        <v>523</v>
      </c>
      <c r="C26" s="65">
        <f t="shared" si="0"/>
        <v>7.2638888888888893</v>
      </c>
    </row>
    <row r="27" spans="1:3" x14ac:dyDescent="0.25">
      <c r="A27" s="62" t="s">
        <v>8</v>
      </c>
      <c r="B27">
        <v>510</v>
      </c>
      <c r="C27" s="65">
        <f t="shared" si="0"/>
        <v>7.083333333333333</v>
      </c>
    </row>
    <row r="28" spans="1:3" x14ac:dyDescent="0.25">
      <c r="A28" s="62" t="s">
        <v>8</v>
      </c>
      <c r="B28">
        <v>500</v>
      </c>
      <c r="C28" s="65">
        <f t="shared" si="0"/>
        <v>6.9444444444444446</v>
      </c>
    </row>
    <row r="29" spans="1:3" x14ac:dyDescent="0.25">
      <c r="A29" s="62" t="s">
        <v>8</v>
      </c>
      <c r="B29">
        <v>498</v>
      </c>
      <c r="C29" s="65">
        <f t="shared" si="0"/>
        <v>6.916666666666667</v>
      </c>
    </row>
    <row r="30" spans="1:3" x14ac:dyDescent="0.25">
      <c r="A30" s="62" t="s">
        <v>8</v>
      </c>
      <c r="B30">
        <v>495</v>
      </c>
      <c r="C30" s="65">
        <f t="shared" si="0"/>
        <v>6.875</v>
      </c>
    </row>
    <row r="31" spans="1:3" x14ac:dyDescent="0.25">
      <c r="A31" s="62" t="s">
        <v>8</v>
      </c>
      <c r="B31">
        <v>480</v>
      </c>
      <c r="C31" s="65">
        <f t="shared" si="0"/>
        <v>6.666666666666667</v>
      </c>
    </row>
    <row r="32" spans="1:3" x14ac:dyDescent="0.25">
      <c r="A32" s="62" t="s">
        <v>8</v>
      </c>
      <c r="B32" s="63">
        <v>449</v>
      </c>
      <c r="C32" s="65">
        <f t="shared" si="0"/>
        <v>6.2361111111111107</v>
      </c>
    </row>
    <row r="33" spans="1:3" x14ac:dyDescent="0.25">
      <c r="A33" s="62" t="s">
        <v>8</v>
      </c>
      <c r="B33" s="63">
        <v>449</v>
      </c>
      <c r="C33" s="65">
        <f t="shared" si="0"/>
        <v>6.2361111111111107</v>
      </c>
    </row>
    <row r="34" spans="1:3" x14ac:dyDescent="0.25">
      <c r="A34" s="62" t="s">
        <v>9</v>
      </c>
      <c r="B34">
        <v>590</v>
      </c>
      <c r="C34" s="65">
        <f t="shared" si="0"/>
        <v>8.1944444444444446</v>
      </c>
    </row>
    <row r="35" spans="1:3" x14ac:dyDescent="0.25">
      <c r="A35" s="62" t="s">
        <v>9</v>
      </c>
      <c r="B35">
        <v>528</v>
      </c>
      <c r="C35" s="65">
        <f t="shared" si="0"/>
        <v>7.333333333333333</v>
      </c>
    </row>
    <row r="36" spans="1:3" x14ac:dyDescent="0.25">
      <c r="A36" s="62" t="s">
        <v>9</v>
      </c>
      <c r="B36" s="63">
        <v>462</v>
      </c>
      <c r="C36" s="65">
        <f t="shared" si="0"/>
        <v>6.416666666666667</v>
      </c>
    </row>
    <row r="37" spans="1:3" x14ac:dyDescent="0.25">
      <c r="A37" s="62" t="s">
        <v>516</v>
      </c>
      <c r="B37">
        <v>614</v>
      </c>
      <c r="C37" s="65">
        <f t="shared" si="0"/>
        <v>8.5277777777777786</v>
      </c>
    </row>
    <row r="38" spans="1:3" x14ac:dyDescent="0.25">
      <c r="A38" s="62" t="s">
        <v>516</v>
      </c>
      <c r="B38">
        <v>613</v>
      </c>
      <c r="C38" s="65">
        <f t="shared" si="0"/>
        <v>8.5138888888888893</v>
      </c>
    </row>
    <row r="39" spans="1:3" x14ac:dyDescent="0.25">
      <c r="A39" s="62" t="s">
        <v>516</v>
      </c>
      <c r="B39">
        <v>582</v>
      </c>
      <c r="C39" s="65">
        <f t="shared" si="0"/>
        <v>8.0833333333333339</v>
      </c>
    </row>
    <row r="40" spans="1:3" x14ac:dyDescent="0.25">
      <c r="A40" s="62" t="s">
        <v>516</v>
      </c>
      <c r="B40">
        <v>547</v>
      </c>
      <c r="C40" s="65">
        <f t="shared" si="0"/>
        <v>7.5972222222222223</v>
      </c>
    </row>
    <row r="41" spans="1:3" x14ac:dyDescent="0.25">
      <c r="A41" s="62" t="s">
        <v>516</v>
      </c>
      <c r="B41">
        <v>535</v>
      </c>
      <c r="C41" s="65">
        <f t="shared" si="0"/>
        <v>7.4305555555555554</v>
      </c>
    </row>
    <row r="42" spans="1:3" x14ac:dyDescent="0.25">
      <c r="A42" s="62" t="s">
        <v>516</v>
      </c>
      <c r="B42" s="63">
        <v>480</v>
      </c>
      <c r="C42" s="65">
        <f t="shared" si="0"/>
        <v>6.666666666666667</v>
      </c>
    </row>
    <row r="43" spans="1:3" x14ac:dyDescent="0.25">
      <c r="A43" s="62" t="s">
        <v>223</v>
      </c>
      <c r="B43">
        <v>654</v>
      </c>
      <c r="C43" s="65">
        <f t="shared" si="0"/>
        <v>9.0833333333333339</v>
      </c>
    </row>
    <row r="44" spans="1:3" x14ac:dyDescent="0.25">
      <c r="A44" s="62" t="s">
        <v>223</v>
      </c>
      <c r="B44">
        <v>644</v>
      </c>
      <c r="C44" s="65">
        <f t="shared" si="0"/>
        <v>8.9444444444444446</v>
      </c>
    </row>
    <row r="45" spans="1:3" x14ac:dyDescent="0.25">
      <c r="A45" s="62" t="s">
        <v>223</v>
      </c>
      <c r="B45">
        <v>635</v>
      </c>
      <c r="C45" s="65">
        <f t="shared" si="0"/>
        <v>8.8194444444444446</v>
      </c>
    </row>
    <row r="46" spans="1:3" x14ac:dyDescent="0.25">
      <c r="A46" s="62" t="s">
        <v>223</v>
      </c>
      <c r="B46">
        <v>632</v>
      </c>
      <c r="C46" s="65">
        <f t="shared" si="0"/>
        <v>8.7777777777777786</v>
      </c>
    </row>
    <row r="47" spans="1:3" x14ac:dyDescent="0.25">
      <c r="A47" s="62" t="s">
        <v>223</v>
      </c>
      <c r="B47">
        <v>609</v>
      </c>
      <c r="C47" s="65">
        <f t="shared" si="0"/>
        <v>8.4583333333333339</v>
      </c>
    </row>
    <row r="48" spans="1:3" x14ac:dyDescent="0.25">
      <c r="A48" s="62" t="s">
        <v>223</v>
      </c>
      <c r="B48">
        <v>595</v>
      </c>
      <c r="C48" s="65">
        <f t="shared" si="0"/>
        <v>8.2638888888888893</v>
      </c>
    </row>
    <row r="49" spans="1:3" x14ac:dyDescent="0.25">
      <c r="A49" s="62" t="s">
        <v>223</v>
      </c>
      <c r="B49">
        <v>591</v>
      </c>
      <c r="C49" s="65">
        <f t="shared" si="0"/>
        <v>8.2083333333333339</v>
      </c>
    </row>
    <row r="50" spans="1:3" x14ac:dyDescent="0.25">
      <c r="A50" s="62" t="s">
        <v>223</v>
      </c>
      <c r="B50">
        <v>584</v>
      </c>
      <c r="C50" s="65">
        <f t="shared" si="0"/>
        <v>8.1111111111111107</v>
      </c>
    </row>
    <row r="51" spans="1:3" x14ac:dyDescent="0.25">
      <c r="A51" s="62" t="s">
        <v>223</v>
      </c>
      <c r="B51">
        <v>558</v>
      </c>
      <c r="C51" s="65">
        <f t="shared" si="0"/>
        <v>7.75</v>
      </c>
    </row>
    <row r="52" spans="1:3" x14ac:dyDescent="0.25">
      <c r="A52" s="62" t="s">
        <v>223</v>
      </c>
      <c r="B52" s="63">
        <v>529</v>
      </c>
      <c r="C52" s="65">
        <f t="shared" si="0"/>
        <v>7.3472222222222223</v>
      </c>
    </row>
    <row r="53" spans="1:3" x14ac:dyDescent="0.25">
      <c r="A53" s="62" t="s">
        <v>223</v>
      </c>
      <c r="B53" s="63">
        <v>504</v>
      </c>
      <c r="C53" s="65">
        <f t="shared" si="0"/>
        <v>7</v>
      </c>
    </row>
    <row r="54" spans="1:3" x14ac:dyDescent="0.25">
      <c r="A54" s="62" t="s">
        <v>3</v>
      </c>
      <c r="B54">
        <v>697</v>
      </c>
      <c r="C54" s="65">
        <f t="shared" si="0"/>
        <v>9.6805555555555554</v>
      </c>
    </row>
    <row r="55" spans="1:3" x14ac:dyDescent="0.25">
      <c r="A55" s="62" t="s">
        <v>3</v>
      </c>
      <c r="B55">
        <v>685</v>
      </c>
      <c r="C55" s="65">
        <f t="shared" si="0"/>
        <v>9.5138888888888893</v>
      </c>
    </row>
    <row r="56" spans="1:3" x14ac:dyDescent="0.25">
      <c r="A56" s="62" t="s">
        <v>3</v>
      </c>
      <c r="B56">
        <v>683</v>
      </c>
      <c r="C56" s="65">
        <f t="shared" si="0"/>
        <v>9.4861111111111107</v>
      </c>
    </row>
    <row r="57" spans="1:3" x14ac:dyDescent="0.25">
      <c r="A57" s="62" t="s">
        <v>3</v>
      </c>
      <c r="B57">
        <v>682</v>
      </c>
      <c r="C57" s="65">
        <f t="shared" si="0"/>
        <v>9.4722222222222214</v>
      </c>
    </row>
    <row r="58" spans="1:3" x14ac:dyDescent="0.25">
      <c r="A58" s="62" t="s">
        <v>3</v>
      </c>
      <c r="B58">
        <v>678</v>
      </c>
      <c r="C58" s="65">
        <f t="shared" si="0"/>
        <v>9.4166666666666661</v>
      </c>
    </row>
    <row r="59" spans="1:3" x14ac:dyDescent="0.25">
      <c r="A59" s="62" t="s">
        <v>3</v>
      </c>
      <c r="B59">
        <v>675</v>
      </c>
      <c r="C59" s="65">
        <f t="shared" si="0"/>
        <v>9.375</v>
      </c>
    </row>
    <row r="60" spans="1:3" x14ac:dyDescent="0.25">
      <c r="A60" s="62" t="s">
        <v>3</v>
      </c>
      <c r="B60">
        <v>675</v>
      </c>
      <c r="C60" s="65">
        <f t="shared" si="0"/>
        <v>9.375</v>
      </c>
    </row>
    <row r="61" spans="1:3" x14ac:dyDescent="0.25">
      <c r="A61" s="62" t="s">
        <v>3</v>
      </c>
      <c r="B61">
        <v>670</v>
      </c>
      <c r="C61" s="65">
        <f t="shared" si="0"/>
        <v>9.3055555555555554</v>
      </c>
    </row>
    <row r="62" spans="1:3" x14ac:dyDescent="0.25">
      <c r="A62" s="62" t="s">
        <v>3</v>
      </c>
      <c r="B62">
        <v>670</v>
      </c>
      <c r="C62" s="65">
        <f t="shared" si="0"/>
        <v>9.3055555555555554</v>
      </c>
    </row>
    <row r="63" spans="1:3" x14ac:dyDescent="0.25">
      <c r="A63" s="62" t="s">
        <v>3</v>
      </c>
      <c r="B63">
        <v>668</v>
      </c>
      <c r="C63" s="65">
        <f t="shared" si="0"/>
        <v>9.2777777777777786</v>
      </c>
    </row>
    <row r="64" spans="1:3" x14ac:dyDescent="0.25">
      <c r="A64" s="62" t="s">
        <v>3</v>
      </c>
      <c r="B64">
        <v>668</v>
      </c>
      <c r="C64" s="65">
        <f t="shared" si="0"/>
        <v>9.2777777777777786</v>
      </c>
    </row>
    <row r="65" spans="1:3" x14ac:dyDescent="0.25">
      <c r="A65" s="62" t="s">
        <v>3</v>
      </c>
      <c r="B65">
        <v>666</v>
      </c>
      <c r="C65" s="65">
        <f t="shared" si="0"/>
        <v>9.25</v>
      </c>
    </row>
    <row r="66" spans="1:3" x14ac:dyDescent="0.25">
      <c r="A66" s="62" t="s">
        <v>3</v>
      </c>
      <c r="B66">
        <v>664</v>
      </c>
      <c r="C66" s="65">
        <f t="shared" ref="C66:C129" si="1">B66/72</f>
        <v>9.2222222222222214</v>
      </c>
    </row>
    <row r="67" spans="1:3" x14ac:dyDescent="0.25">
      <c r="A67" s="62" t="s">
        <v>3</v>
      </c>
      <c r="B67">
        <v>663</v>
      </c>
      <c r="C67" s="65">
        <f t="shared" si="1"/>
        <v>9.2083333333333339</v>
      </c>
    </row>
    <row r="68" spans="1:3" x14ac:dyDescent="0.25">
      <c r="A68" s="62" t="s">
        <v>3</v>
      </c>
      <c r="B68">
        <v>662</v>
      </c>
      <c r="C68" s="65">
        <f t="shared" si="1"/>
        <v>9.1944444444444446</v>
      </c>
    </row>
    <row r="69" spans="1:3" x14ac:dyDescent="0.25">
      <c r="A69" s="62" t="s">
        <v>3</v>
      </c>
      <c r="B69">
        <v>656</v>
      </c>
      <c r="C69" s="65">
        <f t="shared" si="1"/>
        <v>9.1111111111111107</v>
      </c>
    </row>
    <row r="70" spans="1:3" x14ac:dyDescent="0.25">
      <c r="A70" s="62" t="s">
        <v>3</v>
      </c>
      <c r="B70">
        <v>655</v>
      </c>
      <c r="C70" s="65">
        <f t="shared" si="1"/>
        <v>9.0972222222222214</v>
      </c>
    </row>
    <row r="71" spans="1:3" x14ac:dyDescent="0.25">
      <c r="A71" s="62" t="s">
        <v>3</v>
      </c>
      <c r="B71">
        <v>655</v>
      </c>
      <c r="C71" s="65">
        <f t="shared" si="1"/>
        <v>9.0972222222222214</v>
      </c>
    </row>
    <row r="72" spans="1:3" x14ac:dyDescent="0.25">
      <c r="A72" s="62" t="s">
        <v>3</v>
      </c>
      <c r="B72">
        <v>654</v>
      </c>
      <c r="C72" s="65">
        <f t="shared" si="1"/>
        <v>9.0833333333333339</v>
      </c>
    </row>
    <row r="73" spans="1:3" x14ac:dyDescent="0.25">
      <c r="A73" s="62" t="s">
        <v>3</v>
      </c>
      <c r="B73">
        <v>649</v>
      </c>
      <c r="C73" s="65">
        <f t="shared" si="1"/>
        <v>9.0138888888888893</v>
      </c>
    </row>
    <row r="74" spans="1:3" x14ac:dyDescent="0.25">
      <c r="A74" s="62" t="s">
        <v>3</v>
      </c>
      <c r="B74">
        <v>649</v>
      </c>
      <c r="C74" s="65">
        <f t="shared" si="1"/>
        <v>9.0138888888888893</v>
      </c>
    </row>
    <row r="75" spans="1:3" x14ac:dyDescent="0.25">
      <c r="A75" s="62" t="s">
        <v>3</v>
      </c>
      <c r="B75">
        <v>646</v>
      </c>
      <c r="C75" s="65">
        <f t="shared" si="1"/>
        <v>8.9722222222222214</v>
      </c>
    </row>
    <row r="76" spans="1:3" x14ac:dyDescent="0.25">
      <c r="A76" s="62" t="s">
        <v>3</v>
      </c>
      <c r="B76">
        <v>644</v>
      </c>
      <c r="C76" s="65">
        <f t="shared" si="1"/>
        <v>8.9444444444444446</v>
      </c>
    </row>
    <row r="77" spans="1:3" x14ac:dyDescent="0.25">
      <c r="A77" s="62" t="s">
        <v>3</v>
      </c>
      <c r="B77">
        <v>643</v>
      </c>
      <c r="C77" s="65">
        <f t="shared" si="1"/>
        <v>8.9305555555555554</v>
      </c>
    </row>
    <row r="78" spans="1:3" x14ac:dyDescent="0.25">
      <c r="A78" s="62" t="s">
        <v>3</v>
      </c>
      <c r="B78">
        <v>643</v>
      </c>
      <c r="C78" s="65">
        <f t="shared" si="1"/>
        <v>8.9305555555555554</v>
      </c>
    </row>
    <row r="79" spans="1:3" x14ac:dyDescent="0.25">
      <c r="A79" s="62" t="s">
        <v>3</v>
      </c>
      <c r="B79">
        <v>642</v>
      </c>
      <c r="C79" s="65">
        <f t="shared" si="1"/>
        <v>8.9166666666666661</v>
      </c>
    </row>
    <row r="80" spans="1:3" x14ac:dyDescent="0.25">
      <c r="A80" s="62" t="s">
        <v>3</v>
      </c>
      <c r="B80">
        <v>641</v>
      </c>
      <c r="C80" s="65">
        <f t="shared" si="1"/>
        <v>8.9027777777777786</v>
      </c>
    </row>
    <row r="81" spans="1:3" x14ac:dyDescent="0.25">
      <c r="A81" s="62" t="s">
        <v>3</v>
      </c>
      <c r="B81">
        <v>637</v>
      </c>
      <c r="C81" s="65">
        <f t="shared" si="1"/>
        <v>8.8472222222222214</v>
      </c>
    </row>
    <row r="82" spans="1:3" x14ac:dyDescent="0.25">
      <c r="A82" s="62" t="s">
        <v>3</v>
      </c>
      <c r="B82">
        <v>637</v>
      </c>
      <c r="C82" s="65">
        <f t="shared" si="1"/>
        <v>8.8472222222222214</v>
      </c>
    </row>
    <row r="83" spans="1:3" x14ac:dyDescent="0.25">
      <c r="A83" s="62" t="s">
        <v>3</v>
      </c>
      <c r="B83">
        <v>636</v>
      </c>
      <c r="C83" s="65">
        <f t="shared" si="1"/>
        <v>8.8333333333333339</v>
      </c>
    </row>
    <row r="84" spans="1:3" x14ac:dyDescent="0.25">
      <c r="A84" s="62" t="s">
        <v>3</v>
      </c>
      <c r="B84">
        <v>629</v>
      </c>
      <c r="C84" s="65">
        <f t="shared" si="1"/>
        <v>8.7361111111111107</v>
      </c>
    </row>
    <row r="85" spans="1:3" x14ac:dyDescent="0.25">
      <c r="A85" s="62" t="s">
        <v>3</v>
      </c>
      <c r="B85">
        <v>628</v>
      </c>
      <c r="C85" s="65">
        <f t="shared" si="1"/>
        <v>8.7222222222222214</v>
      </c>
    </row>
    <row r="86" spans="1:3" x14ac:dyDescent="0.25">
      <c r="A86" s="62" t="s">
        <v>3</v>
      </c>
      <c r="B86">
        <v>626</v>
      </c>
      <c r="C86" s="65">
        <f t="shared" si="1"/>
        <v>8.6944444444444446</v>
      </c>
    </row>
    <row r="87" spans="1:3" x14ac:dyDescent="0.25">
      <c r="A87" s="62" t="s">
        <v>3</v>
      </c>
      <c r="B87">
        <v>626</v>
      </c>
      <c r="C87" s="65">
        <f t="shared" si="1"/>
        <v>8.6944444444444446</v>
      </c>
    </row>
    <row r="88" spans="1:3" x14ac:dyDescent="0.25">
      <c r="A88" s="62" t="s">
        <v>3</v>
      </c>
      <c r="B88">
        <v>624</v>
      </c>
      <c r="C88" s="65">
        <f t="shared" si="1"/>
        <v>8.6666666666666661</v>
      </c>
    </row>
    <row r="89" spans="1:3" x14ac:dyDescent="0.25">
      <c r="A89" s="62" t="s">
        <v>3</v>
      </c>
      <c r="B89">
        <v>618</v>
      </c>
      <c r="C89" s="65">
        <f t="shared" si="1"/>
        <v>8.5833333333333339</v>
      </c>
    </row>
    <row r="90" spans="1:3" x14ac:dyDescent="0.25">
      <c r="A90" s="62" t="s">
        <v>3</v>
      </c>
      <c r="B90">
        <v>617</v>
      </c>
      <c r="C90" s="65">
        <f t="shared" si="1"/>
        <v>8.5694444444444446</v>
      </c>
    </row>
    <row r="91" spans="1:3" x14ac:dyDescent="0.25">
      <c r="A91" s="62" t="s">
        <v>3</v>
      </c>
      <c r="B91" s="63">
        <v>602</v>
      </c>
      <c r="C91" s="65">
        <f t="shared" si="1"/>
        <v>8.3611111111111107</v>
      </c>
    </row>
    <row r="92" spans="1:3" x14ac:dyDescent="0.25">
      <c r="A92" s="62" t="s">
        <v>3</v>
      </c>
      <c r="B92" s="63">
        <v>600</v>
      </c>
      <c r="C92" s="65">
        <f t="shared" si="1"/>
        <v>8.3333333333333339</v>
      </c>
    </row>
    <row r="93" spans="1:3" x14ac:dyDescent="0.25">
      <c r="A93" s="62" t="s">
        <v>3</v>
      </c>
      <c r="B93" s="63">
        <v>595</v>
      </c>
      <c r="C93" s="65">
        <f t="shared" si="1"/>
        <v>8.2638888888888893</v>
      </c>
    </row>
    <row r="94" spans="1:3" x14ac:dyDescent="0.25">
      <c r="A94" s="62" t="s">
        <v>3</v>
      </c>
      <c r="B94" s="63">
        <v>586</v>
      </c>
      <c r="C94" s="65">
        <f t="shared" si="1"/>
        <v>8.1388888888888893</v>
      </c>
    </row>
    <row r="95" spans="1:3" x14ac:dyDescent="0.25">
      <c r="A95" s="62" t="s">
        <v>224</v>
      </c>
      <c r="B95" t="s">
        <v>738</v>
      </c>
      <c r="C95" s="65" t="e">
        <f t="shared" si="1"/>
        <v>#VALUE!</v>
      </c>
    </row>
    <row r="96" spans="1:3" x14ac:dyDescent="0.25">
      <c r="A96" s="62" t="s">
        <v>225</v>
      </c>
      <c r="B96" s="64">
        <v>654</v>
      </c>
      <c r="C96" s="65">
        <f t="shared" si="1"/>
        <v>9.0833333333333339</v>
      </c>
    </row>
    <row r="97" spans="1:3" x14ac:dyDescent="0.25">
      <c r="A97" s="62" t="s">
        <v>225</v>
      </c>
      <c r="B97" s="64">
        <v>650</v>
      </c>
      <c r="C97" s="65">
        <f t="shared" si="1"/>
        <v>9.0277777777777786</v>
      </c>
    </row>
    <row r="98" spans="1:3" x14ac:dyDescent="0.25">
      <c r="A98" s="62" t="s">
        <v>225</v>
      </c>
      <c r="B98" s="64">
        <v>646</v>
      </c>
      <c r="C98" s="65">
        <f t="shared" si="1"/>
        <v>8.9722222222222214</v>
      </c>
    </row>
    <row r="99" spans="1:3" x14ac:dyDescent="0.25">
      <c r="A99" s="62" t="s">
        <v>225</v>
      </c>
      <c r="B99" s="64">
        <v>643</v>
      </c>
      <c r="C99" s="65">
        <f t="shared" si="1"/>
        <v>8.9305555555555554</v>
      </c>
    </row>
    <row r="100" spans="1:3" x14ac:dyDescent="0.25">
      <c r="A100" s="62" t="s">
        <v>225</v>
      </c>
      <c r="B100" s="64">
        <v>642</v>
      </c>
      <c r="C100" s="65">
        <f t="shared" si="1"/>
        <v>8.9166666666666661</v>
      </c>
    </row>
    <row r="101" spans="1:3" x14ac:dyDescent="0.25">
      <c r="A101" s="62" t="s">
        <v>225</v>
      </c>
      <c r="B101" s="64">
        <v>629</v>
      </c>
      <c r="C101" s="65">
        <f t="shared" si="1"/>
        <v>8.7361111111111107</v>
      </c>
    </row>
    <row r="102" spans="1:3" x14ac:dyDescent="0.25">
      <c r="A102" s="62" t="s">
        <v>225</v>
      </c>
      <c r="B102" s="63">
        <v>611</v>
      </c>
      <c r="C102" s="65">
        <f t="shared" si="1"/>
        <v>8.4861111111111107</v>
      </c>
    </row>
    <row r="103" spans="1:3" x14ac:dyDescent="0.25">
      <c r="A103" s="62" t="s">
        <v>225</v>
      </c>
      <c r="B103" s="63">
        <v>610</v>
      </c>
      <c r="C103" s="65">
        <f t="shared" si="1"/>
        <v>8.4722222222222214</v>
      </c>
    </row>
    <row r="104" spans="1:3" x14ac:dyDescent="0.25">
      <c r="A104" s="62" t="s">
        <v>225</v>
      </c>
      <c r="B104" s="63">
        <v>595</v>
      </c>
      <c r="C104" s="65">
        <f t="shared" si="1"/>
        <v>8.2638888888888893</v>
      </c>
    </row>
    <row r="105" spans="1:3" x14ac:dyDescent="0.25">
      <c r="A105" s="62" t="s">
        <v>226</v>
      </c>
      <c r="B105" t="s">
        <v>738</v>
      </c>
      <c r="C105" s="65" t="e">
        <f t="shared" si="1"/>
        <v>#VALUE!</v>
      </c>
    </row>
    <row r="106" spans="1:3" x14ac:dyDescent="0.25">
      <c r="A106" s="62" t="s">
        <v>227</v>
      </c>
      <c r="B106" s="64">
        <v>660</v>
      </c>
      <c r="C106" s="65">
        <f t="shared" si="1"/>
        <v>9.1666666666666661</v>
      </c>
    </row>
    <row r="107" spans="1:3" x14ac:dyDescent="0.25">
      <c r="A107" s="62" t="s">
        <v>227</v>
      </c>
      <c r="B107" s="64">
        <v>640</v>
      </c>
      <c r="C107" s="65">
        <f t="shared" si="1"/>
        <v>8.8888888888888893</v>
      </c>
    </row>
    <row r="108" spans="1:3" x14ac:dyDescent="0.25">
      <c r="A108" s="62" t="s">
        <v>227</v>
      </c>
      <c r="B108" s="64">
        <v>628</v>
      </c>
      <c r="C108" s="65">
        <f t="shared" si="1"/>
        <v>8.7222222222222214</v>
      </c>
    </row>
    <row r="109" spans="1:3" x14ac:dyDescent="0.25">
      <c r="A109" s="62" t="s">
        <v>227</v>
      </c>
      <c r="B109" s="64">
        <v>624</v>
      </c>
      <c r="C109" s="65">
        <f t="shared" si="1"/>
        <v>8.6666666666666661</v>
      </c>
    </row>
    <row r="110" spans="1:3" x14ac:dyDescent="0.25">
      <c r="A110" s="62" t="s">
        <v>227</v>
      </c>
      <c r="B110" s="64">
        <v>620</v>
      </c>
      <c r="C110" s="65">
        <f t="shared" si="1"/>
        <v>8.6111111111111107</v>
      </c>
    </row>
    <row r="111" spans="1:3" x14ac:dyDescent="0.25">
      <c r="A111" s="62" t="s">
        <v>227</v>
      </c>
      <c r="B111" s="64">
        <v>619</v>
      </c>
      <c r="C111" s="65">
        <f t="shared" si="1"/>
        <v>8.5972222222222214</v>
      </c>
    </row>
    <row r="112" spans="1:3" x14ac:dyDescent="0.25">
      <c r="A112" s="62" t="s">
        <v>227</v>
      </c>
      <c r="B112" s="64">
        <v>615</v>
      </c>
      <c r="C112" s="65">
        <f t="shared" si="1"/>
        <v>8.5416666666666661</v>
      </c>
    </row>
    <row r="113" spans="1:3" x14ac:dyDescent="0.25">
      <c r="A113" s="62" t="s">
        <v>227</v>
      </c>
      <c r="B113" s="64">
        <v>608</v>
      </c>
      <c r="C113" s="65">
        <f t="shared" si="1"/>
        <v>8.4444444444444446</v>
      </c>
    </row>
    <row r="114" spans="1:3" x14ac:dyDescent="0.25">
      <c r="A114" s="62" t="s">
        <v>227</v>
      </c>
      <c r="B114" s="64">
        <v>605</v>
      </c>
      <c r="C114" s="65">
        <f t="shared" si="1"/>
        <v>8.4027777777777786</v>
      </c>
    </row>
    <row r="115" spans="1:3" x14ac:dyDescent="0.25">
      <c r="A115" s="62" t="s">
        <v>227</v>
      </c>
      <c r="B115" s="64">
        <v>603</v>
      </c>
      <c r="C115" s="65">
        <f t="shared" si="1"/>
        <v>8.375</v>
      </c>
    </row>
    <row r="116" spans="1:3" x14ac:dyDescent="0.25">
      <c r="A116" s="62" t="s">
        <v>227</v>
      </c>
      <c r="B116" s="64">
        <v>602</v>
      </c>
      <c r="C116" s="65">
        <f t="shared" si="1"/>
        <v>8.3611111111111107</v>
      </c>
    </row>
    <row r="117" spans="1:3" x14ac:dyDescent="0.25">
      <c r="A117" s="62" t="s">
        <v>227</v>
      </c>
      <c r="B117" s="63">
        <v>597</v>
      </c>
      <c r="C117" s="65">
        <f t="shared" si="1"/>
        <v>8.2916666666666661</v>
      </c>
    </row>
    <row r="118" spans="1:3" x14ac:dyDescent="0.25">
      <c r="A118" s="62" t="s">
        <v>227</v>
      </c>
      <c r="B118" s="63">
        <v>596</v>
      </c>
      <c r="C118" s="65">
        <f t="shared" si="1"/>
        <v>8.2777777777777786</v>
      </c>
    </row>
    <row r="119" spans="1:3" x14ac:dyDescent="0.25">
      <c r="A119" s="62" t="s">
        <v>227</v>
      </c>
      <c r="B119" s="63">
        <v>592</v>
      </c>
      <c r="C119" s="65">
        <f t="shared" si="1"/>
        <v>8.2222222222222214</v>
      </c>
    </row>
    <row r="120" spans="1:3" x14ac:dyDescent="0.25">
      <c r="A120" s="62" t="s">
        <v>227</v>
      </c>
      <c r="B120" s="63">
        <v>561</v>
      </c>
      <c r="C120" s="65">
        <f t="shared" si="1"/>
        <v>7.791666666666667</v>
      </c>
    </row>
    <row r="121" spans="1:3" x14ac:dyDescent="0.25">
      <c r="A121" s="62" t="s">
        <v>514</v>
      </c>
      <c r="B121" s="64">
        <v>528</v>
      </c>
      <c r="C121" s="65">
        <f t="shared" si="1"/>
        <v>7.333333333333333</v>
      </c>
    </row>
    <row r="122" spans="1:3" x14ac:dyDescent="0.25">
      <c r="A122" s="62" t="s">
        <v>514</v>
      </c>
      <c r="B122" s="64">
        <v>447</v>
      </c>
      <c r="C122" s="65">
        <f t="shared" si="1"/>
        <v>6.208333333333333</v>
      </c>
    </row>
    <row r="123" spans="1:3" x14ac:dyDescent="0.25">
      <c r="A123" s="62" t="s">
        <v>258</v>
      </c>
      <c r="B123" s="64">
        <v>620</v>
      </c>
      <c r="C123" s="65">
        <f t="shared" si="1"/>
        <v>8.6111111111111107</v>
      </c>
    </row>
    <row r="124" spans="1:3" x14ac:dyDescent="0.25">
      <c r="A124" s="62" t="s">
        <v>258</v>
      </c>
      <c r="B124" s="64">
        <v>553</v>
      </c>
      <c r="C124" s="65">
        <f t="shared" si="1"/>
        <v>7.6805555555555554</v>
      </c>
    </row>
    <row r="125" spans="1:3" x14ac:dyDescent="0.25">
      <c r="A125" s="62" t="s">
        <v>258</v>
      </c>
      <c r="B125" s="64">
        <v>533</v>
      </c>
      <c r="C125" s="65">
        <f t="shared" si="1"/>
        <v>7.4027777777777777</v>
      </c>
    </row>
    <row r="126" spans="1:3" x14ac:dyDescent="0.25">
      <c r="A126" s="62" t="s">
        <v>258</v>
      </c>
      <c r="B126" s="63">
        <v>420</v>
      </c>
      <c r="C126" s="65">
        <f t="shared" si="1"/>
        <v>5.833333333333333</v>
      </c>
    </row>
    <row r="127" spans="1:3" x14ac:dyDescent="0.25">
      <c r="A127" s="62" t="s">
        <v>258</v>
      </c>
      <c r="B127" s="63">
        <v>384</v>
      </c>
      <c r="C127" s="65">
        <f t="shared" si="1"/>
        <v>5.333333333333333</v>
      </c>
    </row>
    <row r="128" spans="1:3" x14ac:dyDescent="0.25">
      <c r="A128" s="62" t="s">
        <v>258</v>
      </c>
      <c r="B128" s="63">
        <v>281</v>
      </c>
      <c r="C128" s="65">
        <f t="shared" si="1"/>
        <v>3.9027777777777777</v>
      </c>
    </row>
    <row r="129" spans="1:3" x14ac:dyDescent="0.25">
      <c r="A129" s="62" t="s">
        <v>259</v>
      </c>
      <c r="B129" t="s">
        <v>738</v>
      </c>
      <c r="C129" s="65" t="e">
        <f t="shared" si="1"/>
        <v>#VALUE!</v>
      </c>
    </row>
    <row r="130" spans="1:3" x14ac:dyDescent="0.25">
      <c r="A130" s="62" t="s">
        <v>13</v>
      </c>
      <c r="B130" s="64">
        <v>515</v>
      </c>
      <c r="C130" s="65">
        <f t="shared" ref="C130:C193" si="2">B130/72</f>
        <v>7.1527777777777777</v>
      </c>
    </row>
    <row r="131" spans="1:3" x14ac:dyDescent="0.25">
      <c r="A131" s="62" t="s">
        <v>13</v>
      </c>
      <c r="B131" s="64">
        <v>510</v>
      </c>
      <c r="C131" s="65">
        <f t="shared" si="2"/>
        <v>7.083333333333333</v>
      </c>
    </row>
    <row r="132" spans="1:3" x14ac:dyDescent="0.25">
      <c r="A132" s="62" t="s">
        <v>13</v>
      </c>
      <c r="B132" s="64">
        <v>492</v>
      </c>
      <c r="C132" s="65">
        <f t="shared" si="2"/>
        <v>6.833333333333333</v>
      </c>
    </row>
    <row r="133" spans="1:3" x14ac:dyDescent="0.25">
      <c r="A133" s="62" t="s">
        <v>13</v>
      </c>
      <c r="B133" s="64">
        <v>492</v>
      </c>
      <c r="C133" s="65">
        <f t="shared" si="2"/>
        <v>6.833333333333333</v>
      </c>
    </row>
    <row r="134" spans="1:3" x14ac:dyDescent="0.25">
      <c r="A134" s="62" t="s">
        <v>13</v>
      </c>
      <c r="B134" s="64">
        <v>463</v>
      </c>
      <c r="C134" s="65">
        <f t="shared" si="2"/>
        <v>6.4305555555555554</v>
      </c>
    </row>
    <row r="135" spans="1:3" x14ac:dyDescent="0.25">
      <c r="A135" s="62" t="s">
        <v>13</v>
      </c>
      <c r="B135" s="64">
        <v>440</v>
      </c>
      <c r="C135" s="65">
        <f t="shared" si="2"/>
        <v>6.1111111111111107</v>
      </c>
    </row>
    <row r="136" spans="1:3" x14ac:dyDescent="0.25">
      <c r="A136" s="62" t="s">
        <v>13</v>
      </c>
      <c r="B136" s="64">
        <v>432</v>
      </c>
      <c r="C136" s="65">
        <f t="shared" si="2"/>
        <v>6</v>
      </c>
    </row>
    <row r="137" spans="1:3" x14ac:dyDescent="0.25">
      <c r="A137" s="62" t="s">
        <v>13</v>
      </c>
      <c r="B137" s="63">
        <v>411</v>
      </c>
      <c r="C137" s="65">
        <f t="shared" si="2"/>
        <v>5.708333333333333</v>
      </c>
    </row>
    <row r="138" spans="1:3" x14ac:dyDescent="0.25">
      <c r="A138" s="62" t="s">
        <v>13</v>
      </c>
      <c r="B138" s="63">
        <v>396</v>
      </c>
      <c r="C138" s="65">
        <f t="shared" si="2"/>
        <v>5.5</v>
      </c>
    </row>
    <row r="139" spans="1:3" x14ac:dyDescent="0.25">
      <c r="A139" s="62" t="s">
        <v>13</v>
      </c>
      <c r="B139" s="63">
        <v>274</v>
      </c>
      <c r="C139" s="65">
        <f t="shared" si="2"/>
        <v>3.8055555555555554</v>
      </c>
    </row>
    <row r="140" spans="1:3" x14ac:dyDescent="0.25">
      <c r="A140" s="62" t="s">
        <v>11</v>
      </c>
      <c r="B140" s="64">
        <v>584</v>
      </c>
      <c r="C140" s="65">
        <f t="shared" si="2"/>
        <v>8.1111111111111107</v>
      </c>
    </row>
    <row r="141" spans="1:3" x14ac:dyDescent="0.25">
      <c r="A141" s="62" t="s">
        <v>11</v>
      </c>
      <c r="B141" s="64">
        <v>567</v>
      </c>
      <c r="C141" s="65">
        <f t="shared" si="2"/>
        <v>7.875</v>
      </c>
    </row>
    <row r="142" spans="1:3" x14ac:dyDescent="0.25">
      <c r="A142" s="62" t="s">
        <v>11</v>
      </c>
      <c r="B142" s="64">
        <v>566</v>
      </c>
      <c r="C142" s="65">
        <f t="shared" si="2"/>
        <v>7.8611111111111107</v>
      </c>
    </row>
    <row r="143" spans="1:3" x14ac:dyDescent="0.25">
      <c r="A143" s="62" t="s">
        <v>11</v>
      </c>
      <c r="B143" s="64">
        <v>528</v>
      </c>
      <c r="C143" s="65">
        <f t="shared" si="2"/>
        <v>7.333333333333333</v>
      </c>
    </row>
    <row r="144" spans="1:3" x14ac:dyDescent="0.25">
      <c r="A144" s="62" t="s">
        <v>11</v>
      </c>
      <c r="B144" s="64">
        <v>527</v>
      </c>
      <c r="C144" s="65">
        <f t="shared" si="2"/>
        <v>7.3194444444444446</v>
      </c>
    </row>
    <row r="145" spans="1:3" x14ac:dyDescent="0.25">
      <c r="A145" s="62" t="s">
        <v>11</v>
      </c>
      <c r="B145" s="64">
        <v>515</v>
      </c>
      <c r="C145" s="65">
        <f t="shared" si="2"/>
        <v>7.1527777777777777</v>
      </c>
    </row>
    <row r="146" spans="1:3" x14ac:dyDescent="0.25">
      <c r="A146" s="62" t="s">
        <v>11</v>
      </c>
      <c r="B146" s="64">
        <v>513</v>
      </c>
      <c r="C146" s="65">
        <f t="shared" si="2"/>
        <v>7.125</v>
      </c>
    </row>
    <row r="147" spans="1:3" x14ac:dyDescent="0.25">
      <c r="A147" s="62" t="s">
        <v>11</v>
      </c>
      <c r="B147" s="64">
        <v>513</v>
      </c>
      <c r="C147" s="65">
        <f t="shared" si="2"/>
        <v>7.125</v>
      </c>
    </row>
    <row r="148" spans="1:3" x14ac:dyDescent="0.25">
      <c r="A148" s="62" t="s">
        <v>11</v>
      </c>
      <c r="B148" s="64">
        <v>513</v>
      </c>
      <c r="C148" s="65">
        <f t="shared" si="2"/>
        <v>7.125</v>
      </c>
    </row>
    <row r="149" spans="1:3" x14ac:dyDescent="0.25">
      <c r="A149" s="62" t="s">
        <v>11</v>
      </c>
      <c r="B149" s="64">
        <v>506</v>
      </c>
      <c r="C149" s="65">
        <f t="shared" si="2"/>
        <v>7.0277777777777777</v>
      </c>
    </row>
    <row r="150" spans="1:3" x14ac:dyDescent="0.25">
      <c r="A150" s="62" t="s">
        <v>11</v>
      </c>
      <c r="B150" s="64">
        <v>493</v>
      </c>
      <c r="C150" s="65">
        <f t="shared" si="2"/>
        <v>6.8472222222222223</v>
      </c>
    </row>
    <row r="151" spans="1:3" x14ac:dyDescent="0.25">
      <c r="A151" s="62" t="s">
        <v>11</v>
      </c>
      <c r="B151" s="64">
        <v>493</v>
      </c>
      <c r="C151" s="65">
        <f t="shared" si="2"/>
        <v>6.8472222222222223</v>
      </c>
    </row>
    <row r="152" spans="1:3" x14ac:dyDescent="0.25">
      <c r="A152" s="62" t="s">
        <v>11</v>
      </c>
      <c r="B152" s="64">
        <v>481</v>
      </c>
      <c r="C152" s="65">
        <f t="shared" si="2"/>
        <v>6.6805555555555554</v>
      </c>
    </row>
    <row r="153" spans="1:3" x14ac:dyDescent="0.25">
      <c r="A153" s="62" t="s">
        <v>11</v>
      </c>
      <c r="B153" s="64">
        <v>452</v>
      </c>
      <c r="C153" s="65">
        <f t="shared" si="2"/>
        <v>6.2777777777777777</v>
      </c>
    </row>
    <row r="154" spans="1:3" x14ac:dyDescent="0.25">
      <c r="A154" s="62" t="s">
        <v>11</v>
      </c>
      <c r="B154" s="63">
        <v>443</v>
      </c>
      <c r="C154" s="65">
        <f t="shared" si="2"/>
        <v>6.1527777777777777</v>
      </c>
    </row>
    <row r="155" spans="1:3" x14ac:dyDescent="0.25">
      <c r="A155" s="62" t="s">
        <v>11</v>
      </c>
      <c r="B155" s="63">
        <v>426</v>
      </c>
      <c r="C155" s="65">
        <f t="shared" si="2"/>
        <v>5.916666666666667</v>
      </c>
    </row>
    <row r="156" spans="1:3" x14ac:dyDescent="0.25">
      <c r="A156" s="62" t="s">
        <v>11</v>
      </c>
      <c r="B156" s="63">
        <v>377</v>
      </c>
      <c r="C156" s="65">
        <f t="shared" si="2"/>
        <v>5.2361111111111107</v>
      </c>
    </row>
    <row r="157" spans="1:3" x14ac:dyDescent="0.25">
      <c r="A157" s="62" t="s">
        <v>11</v>
      </c>
      <c r="B157" s="63">
        <v>307</v>
      </c>
      <c r="C157" s="65">
        <f t="shared" si="2"/>
        <v>4.2638888888888893</v>
      </c>
    </row>
    <row r="158" spans="1:3" x14ac:dyDescent="0.25">
      <c r="A158" s="62" t="s">
        <v>228</v>
      </c>
      <c r="B158" t="s">
        <v>738</v>
      </c>
      <c r="C158" s="65" t="e">
        <f t="shared" si="2"/>
        <v>#VALUE!</v>
      </c>
    </row>
    <row r="159" spans="1:3" x14ac:dyDescent="0.25">
      <c r="A159" s="62" t="s">
        <v>10</v>
      </c>
      <c r="B159" t="s">
        <v>738</v>
      </c>
      <c r="C159" s="65" t="e">
        <f t="shared" si="2"/>
        <v>#VALUE!</v>
      </c>
    </row>
    <row r="160" spans="1:3" x14ac:dyDescent="0.25">
      <c r="A160" s="62" t="s">
        <v>515</v>
      </c>
      <c r="B160" s="64">
        <v>570</v>
      </c>
      <c r="C160" s="65">
        <f t="shared" si="2"/>
        <v>7.916666666666667</v>
      </c>
    </row>
    <row r="161" spans="1:3" x14ac:dyDescent="0.25">
      <c r="A161" s="62" t="s">
        <v>515</v>
      </c>
      <c r="B161" s="64">
        <v>562</v>
      </c>
      <c r="C161" s="65">
        <f t="shared" si="2"/>
        <v>7.8055555555555554</v>
      </c>
    </row>
    <row r="162" spans="1:3" x14ac:dyDescent="0.25">
      <c r="A162" s="62" t="s">
        <v>515</v>
      </c>
      <c r="B162" s="64">
        <v>536</v>
      </c>
      <c r="C162" s="65">
        <f t="shared" si="2"/>
        <v>7.4444444444444446</v>
      </c>
    </row>
    <row r="163" spans="1:3" x14ac:dyDescent="0.25">
      <c r="A163" s="62" t="s">
        <v>515</v>
      </c>
      <c r="B163" s="63">
        <v>519</v>
      </c>
      <c r="C163" s="65">
        <f t="shared" si="2"/>
        <v>7.208333333333333</v>
      </c>
    </row>
    <row r="164" spans="1:3" x14ac:dyDescent="0.25">
      <c r="A164" s="62" t="s">
        <v>515</v>
      </c>
      <c r="B164" s="63">
        <v>398</v>
      </c>
      <c r="C164" s="65">
        <f t="shared" si="2"/>
        <v>5.5277777777777777</v>
      </c>
    </row>
    <row r="165" spans="1:3" x14ac:dyDescent="0.25">
      <c r="A165" s="62" t="s">
        <v>7</v>
      </c>
      <c r="B165" s="64">
        <v>590</v>
      </c>
      <c r="C165" s="65">
        <f t="shared" si="2"/>
        <v>8.1944444444444446</v>
      </c>
    </row>
    <row r="166" spans="1:3" x14ac:dyDescent="0.25">
      <c r="A166" s="62" t="s">
        <v>7</v>
      </c>
      <c r="B166" s="64">
        <v>579</v>
      </c>
      <c r="C166" s="65">
        <f t="shared" si="2"/>
        <v>8.0416666666666661</v>
      </c>
    </row>
    <row r="167" spans="1:3" x14ac:dyDescent="0.25">
      <c r="A167" s="62" t="s">
        <v>7</v>
      </c>
      <c r="B167" s="64">
        <v>562</v>
      </c>
      <c r="C167" s="65">
        <f t="shared" si="2"/>
        <v>7.8055555555555554</v>
      </c>
    </row>
    <row r="168" spans="1:3" x14ac:dyDescent="0.25">
      <c r="A168" s="62" t="s">
        <v>7</v>
      </c>
      <c r="B168" s="64">
        <v>553</v>
      </c>
      <c r="C168" s="65">
        <f t="shared" si="2"/>
        <v>7.6805555555555554</v>
      </c>
    </row>
    <row r="169" spans="1:3" x14ac:dyDescent="0.25">
      <c r="A169" s="62" t="s">
        <v>7</v>
      </c>
      <c r="B169" s="64">
        <v>551</v>
      </c>
      <c r="C169" s="65">
        <f t="shared" si="2"/>
        <v>7.6527777777777777</v>
      </c>
    </row>
    <row r="170" spans="1:3" x14ac:dyDescent="0.25">
      <c r="A170" s="62" t="s">
        <v>7</v>
      </c>
      <c r="B170" s="64">
        <v>530</v>
      </c>
      <c r="C170" s="65">
        <f t="shared" si="2"/>
        <v>7.3611111111111107</v>
      </c>
    </row>
    <row r="171" spans="1:3" x14ac:dyDescent="0.25">
      <c r="A171" s="62" t="s">
        <v>7</v>
      </c>
      <c r="B171" s="64">
        <v>528</v>
      </c>
      <c r="C171" s="65">
        <f t="shared" si="2"/>
        <v>7.333333333333333</v>
      </c>
    </row>
    <row r="172" spans="1:3" x14ac:dyDescent="0.25">
      <c r="A172" s="62" t="s">
        <v>7</v>
      </c>
      <c r="B172" s="64">
        <v>504</v>
      </c>
      <c r="C172" s="65">
        <f t="shared" si="2"/>
        <v>7</v>
      </c>
    </row>
    <row r="173" spans="1:3" x14ac:dyDescent="0.25">
      <c r="A173" s="62" t="s">
        <v>7</v>
      </c>
      <c r="B173" s="64">
        <v>494</v>
      </c>
      <c r="C173" s="65">
        <f t="shared" si="2"/>
        <v>6.8611111111111107</v>
      </c>
    </row>
    <row r="174" spans="1:3" x14ac:dyDescent="0.25">
      <c r="A174" s="62" t="s">
        <v>7</v>
      </c>
      <c r="B174" s="64">
        <v>490</v>
      </c>
      <c r="C174" s="65">
        <f t="shared" si="2"/>
        <v>6.8055555555555554</v>
      </c>
    </row>
    <row r="175" spans="1:3" x14ac:dyDescent="0.25">
      <c r="A175" s="62" t="s">
        <v>7</v>
      </c>
      <c r="B175" s="64">
        <v>487</v>
      </c>
      <c r="C175" s="65">
        <f t="shared" si="2"/>
        <v>6.7638888888888893</v>
      </c>
    </row>
    <row r="176" spans="1:3" x14ac:dyDescent="0.25">
      <c r="A176" s="62" t="s">
        <v>7</v>
      </c>
      <c r="B176" s="64">
        <v>456</v>
      </c>
      <c r="C176" s="65">
        <f t="shared" si="2"/>
        <v>6.333333333333333</v>
      </c>
    </row>
    <row r="177" spans="1:3" x14ac:dyDescent="0.25">
      <c r="A177" s="62" t="s">
        <v>7</v>
      </c>
      <c r="B177" s="64">
        <v>441</v>
      </c>
      <c r="C177" s="65">
        <f t="shared" si="2"/>
        <v>6.125</v>
      </c>
    </row>
    <row r="178" spans="1:3" x14ac:dyDescent="0.25">
      <c r="A178" s="62" t="s">
        <v>7</v>
      </c>
      <c r="B178" s="64">
        <v>434</v>
      </c>
      <c r="C178" s="65">
        <f t="shared" si="2"/>
        <v>6.0277777777777777</v>
      </c>
    </row>
    <row r="179" spans="1:3" x14ac:dyDescent="0.25">
      <c r="A179" s="62" t="s">
        <v>7</v>
      </c>
      <c r="B179" s="63">
        <v>396</v>
      </c>
      <c r="C179" s="65">
        <f t="shared" si="2"/>
        <v>5.5</v>
      </c>
    </row>
    <row r="180" spans="1:3" x14ac:dyDescent="0.25">
      <c r="A180" s="62" t="s">
        <v>7</v>
      </c>
      <c r="B180" s="63">
        <v>393</v>
      </c>
      <c r="C180" s="65">
        <f t="shared" si="2"/>
        <v>5.458333333333333</v>
      </c>
    </row>
    <row r="181" spans="1:3" x14ac:dyDescent="0.25">
      <c r="A181" s="62" t="s">
        <v>7</v>
      </c>
      <c r="B181" s="63">
        <v>226</v>
      </c>
      <c r="C181" s="65">
        <f t="shared" si="2"/>
        <v>3.1388888888888888</v>
      </c>
    </row>
    <row r="182" spans="1:3" x14ac:dyDescent="0.25">
      <c r="A182" s="62" t="s">
        <v>5</v>
      </c>
      <c r="B182" s="64">
        <v>618</v>
      </c>
      <c r="C182" s="65">
        <f t="shared" si="2"/>
        <v>8.5833333333333339</v>
      </c>
    </row>
    <row r="183" spans="1:3" x14ac:dyDescent="0.25">
      <c r="A183" s="62" t="s">
        <v>5</v>
      </c>
      <c r="B183" s="64">
        <v>616</v>
      </c>
      <c r="C183" s="65">
        <f t="shared" si="2"/>
        <v>8.5555555555555554</v>
      </c>
    </row>
    <row r="184" spans="1:3" x14ac:dyDescent="0.25">
      <c r="A184" s="62" t="s">
        <v>5</v>
      </c>
      <c r="B184" s="64">
        <v>604</v>
      </c>
      <c r="C184" s="65">
        <f t="shared" si="2"/>
        <v>8.3888888888888893</v>
      </c>
    </row>
    <row r="185" spans="1:3" x14ac:dyDescent="0.25">
      <c r="A185" s="62" t="s">
        <v>5</v>
      </c>
      <c r="B185" s="64">
        <v>591</v>
      </c>
      <c r="C185" s="65">
        <f t="shared" si="2"/>
        <v>8.2083333333333339</v>
      </c>
    </row>
    <row r="186" spans="1:3" x14ac:dyDescent="0.25">
      <c r="A186" s="62" t="s">
        <v>5</v>
      </c>
      <c r="B186" s="64">
        <v>588</v>
      </c>
      <c r="C186" s="65">
        <f t="shared" si="2"/>
        <v>8.1666666666666661</v>
      </c>
    </row>
    <row r="187" spans="1:3" x14ac:dyDescent="0.25">
      <c r="A187" s="62" t="s">
        <v>5</v>
      </c>
      <c r="B187" s="64">
        <v>587</v>
      </c>
      <c r="C187" s="65">
        <f t="shared" si="2"/>
        <v>8.1527777777777786</v>
      </c>
    </row>
    <row r="188" spans="1:3" x14ac:dyDescent="0.25">
      <c r="A188" s="62" t="s">
        <v>5</v>
      </c>
      <c r="B188" s="64">
        <v>586</v>
      </c>
      <c r="C188" s="65">
        <f t="shared" si="2"/>
        <v>8.1388888888888893</v>
      </c>
    </row>
    <row r="189" spans="1:3" x14ac:dyDescent="0.25">
      <c r="A189" s="62" t="s">
        <v>5</v>
      </c>
      <c r="B189" s="64">
        <v>584</v>
      </c>
      <c r="C189" s="65">
        <f t="shared" si="2"/>
        <v>8.1111111111111107</v>
      </c>
    </row>
    <row r="190" spans="1:3" x14ac:dyDescent="0.25">
      <c r="A190" s="62" t="s">
        <v>5</v>
      </c>
      <c r="B190" s="64">
        <v>584</v>
      </c>
      <c r="C190" s="65">
        <f t="shared" si="2"/>
        <v>8.1111111111111107</v>
      </c>
    </row>
    <row r="191" spans="1:3" x14ac:dyDescent="0.25">
      <c r="A191" s="62" t="s">
        <v>5</v>
      </c>
      <c r="B191" s="64">
        <v>579</v>
      </c>
      <c r="C191" s="65">
        <f t="shared" si="2"/>
        <v>8.0416666666666661</v>
      </c>
    </row>
    <row r="192" spans="1:3" x14ac:dyDescent="0.25">
      <c r="A192" s="62" t="s">
        <v>5</v>
      </c>
      <c r="B192" s="64">
        <v>578</v>
      </c>
      <c r="C192" s="65">
        <f t="shared" si="2"/>
        <v>8.0277777777777786</v>
      </c>
    </row>
    <row r="193" spans="1:3" x14ac:dyDescent="0.25">
      <c r="A193" s="62" t="s">
        <v>5</v>
      </c>
      <c r="B193" s="64">
        <v>570</v>
      </c>
      <c r="C193" s="65">
        <f t="shared" si="2"/>
        <v>7.916666666666667</v>
      </c>
    </row>
    <row r="194" spans="1:3" x14ac:dyDescent="0.25">
      <c r="A194" s="62" t="s">
        <v>5</v>
      </c>
      <c r="B194" s="64">
        <v>566</v>
      </c>
      <c r="C194" s="65">
        <f t="shared" ref="C194:C236" si="3">B194/72</f>
        <v>7.8611111111111107</v>
      </c>
    </row>
    <row r="195" spans="1:3" x14ac:dyDescent="0.25">
      <c r="A195" s="62" t="s">
        <v>5</v>
      </c>
      <c r="B195" s="64">
        <v>562</v>
      </c>
      <c r="C195" s="65">
        <f t="shared" si="3"/>
        <v>7.8055555555555554</v>
      </c>
    </row>
    <row r="196" spans="1:3" x14ac:dyDescent="0.25">
      <c r="A196" s="62" t="s">
        <v>5</v>
      </c>
      <c r="B196" s="64">
        <v>559</v>
      </c>
      <c r="C196" s="65">
        <f t="shared" si="3"/>
        <v>7.7638888888888893</v>
      </c>
    </row>
    <row r="197" spans="1:3" x14ac:dyDescent="0.25">
      <c r="A197" s="62" t="s">
        <v>5</v>
      </c>
      <c r="B197" s="64">
        <v>550</v>
      </c>
      <c r="C197" s="65">
        <f t="shared" si="3"/>
        <v>7.6388888888888893</v>
      </c>
    </row>
    <row r="198" spans="1:3" x14ac:dyDescent="0.25">
      <c r="A198" s="62" t="s">
        <v>5</v>
      </c>
      <c r="B198" s="64">
        <v>548</v>
      </c>
      <c r="C198" s="65">
        <f t="shared" si="3"/>
        <v>7.6111111111111107</v>
      </c>
    </row>
    <row r="199" spans="1:3" x14ac:dyDescent="0.25">
      <c r="A199" s="62" t="s">
        <v>5</v>
      </c>
      <c r="B199" s="64">
        <v>521</v>
      </c>
      <c r="C199" s="65">
        <f t="shared" si="3"/>
        <v>7.2361111111111107</v>
      </c>
    </row>
    <row r="200" spans="1:3" x14ac:dyDescent="0.25">
      <c r="A200" s="62" t="s">
        <v>5</v>
      </c>
      <c r="B200" s="64">
        <v>517</v>
      </c>
      <c r="C200" s="65">
        <f t="shared" si="3"/>
        <v>7.1805555555555554</v>
      </c>
    </row>
    <row r="201" spans="1:3" x14ac:dyDescent="0.25">
      <c r="A201" s="62" t="s">
        <v>5</v>
      </c>
      <c r="B201" s="64">
        <v>505</v>
      </c>
      <c r="C201" s="65">
        <f t="shared" si="3"/>
        <v>7.0138888888888893</v>
      </c>
    </row>
    <row r="202" spans="1:3" x14ac:dyDescent="0.25">
      <c r="A202" s="62" t="s">
        <v>5</v>
      </c>
      <c r="B202" s="64">
        <v>502</v>
      </c>
      <c r="C202" s="65">
        <f t="shared" si="3"/>
        <v>6.9722222222222223</v>
      </c>
    </row>
    <row r="203" spans="1:3" x14ac:dyDescent="0.25">
      <c r="A203" s="62" t="s">
        <v>5</v>
      </c>
      <c r="B203" s="64">
        <v>494</v>
      </c>
      <c r="C203" s="65">
        <f t="shared" si="3"/>
        <v>6.8611111111111107</v>
      </c>
    </row>
    <row r="204" spans="1:3" x14ac:dyDescent="0.25">
      <c r="A204" s="62" t="s">
        <v>5</v>
      </c>
      <c r="B204" s="64">
        <v>491</v>
      </c>
      <c r="C204" s="65">
        <f t="shared" si="3"/>
        <v>6.8194444444444446</v>
      </c>
    </row>
    <row r="205" spans="1:3" x14ac:dyDescent="0.25">
      <c r="A205" s="62" t="s">
        <v>5</v>
      </c>
      <c r="B205" s="64">
        <v>481</v>
      </c>
      <c r="C205" s="65">
        <f t="shared" si="3"/>
        <v>6.6805555555555554</v>
      </c>
    </row>
    <row r="206" spans="1:3" x14ac:dyDescent="0.25">
      <c r="A206" s="62" t="s">
        <v>5</v>
      </c>
      <c r="B206" s="64">
        <v>457</v>
      </c>
      <c r="C206" s="65">
        <f t="shared" si="3"/>
        <v>6.3472222222222223</v>
      </c>
    </row>
    <row r="207" spans="1:3" x14ac:dyDescent="0.25">
      <c r="A207" s="62" t="s">
        <v>5</v>
      </c>
      <c r="B207" s="64">
        <v>451</v>
      </c>
      <c r="C207" s="65">
        <f t="shared" si="3"/>
        <v>6.2638888888888893</v>
      </c>
    </row>
    <row r="208" spans="1:3" x14ac:dyDescent="0.25">
      <c r="A208" s="62" t="s">
        <v>5</v>
      </c>
      <c r="B208" s="63">
        <v>438</v>
      </c>
      <c r="C208" s="65">
        <f t="shared" si="3"/>
        <v>6.083333333333333</v>
      </c>
    </row>
    <row r="209" spans="1:3" x14ac:dyDescent="0.25">
      <c r="A209" s="62" t="s">
        <v>5</v>
      </c>
      <c r="B209" s="63">
        <v>332</v>
      </c>
      <c r="C209" s="65">
        <f t="shared" si="3"/>
        <v>4.6111111111111107</v>
      </c>
    </row>
    <row r="210" spans="1:3" x14ac:dyDescent="0.25">
      <c r="A210" s="62" t="s">
        <v>5</v>
      </c>
      <c r="B210" s="63">
        <v>298</v>
      </c>
      <c r="C210" s="65">
        <f t="shared" si="3"/>
        <v>4.1388888888888893</v>
      </c>
    </row>
    <row r="211" spans="1:3" x14ac:dyDescent="0.25">
      <c r="A211" s="62" t="s">
        <v>5</v>
      </c>
      <c r="B211" s="63">
        <v>245</v>
      </c>
      <c r="C211" s="65">
        <f t="shared" si="3"/>
        <v>3.4027777777777777</v>
      </c>
    </row>
    <row r="212" spans="1:3" x14ac:dyDescent="0.25">
      <c r="A212" s="62" t="s">
        <v>229</v>
      </c>
      <c r="B212" t="s">
        <v>738</v>
      </c>
      <c r="C212" s="65" t="e">
        <f t="shared" si="3"/>
        <v>#VALUE!</v>
      </c>
    </row>
    <row r="213" spans="1:3" x14ac:dyDescent="0.25">
      <c r="A213" s="62" t="s">
        <v>230</v>
      </c>
      <c r="B213" s="64">
        <v>646</v>
      </c>
      <c r="C213" s="65">
        <f t="shared" si="3"/>
        <v>8.9722222222222214</v>
      </c>
    </row>
    <row r="214" spans="1:3" x14ac:dyDescent="0.25">
      <c r="A214" s="62" t="s">
        <v>230</v>
      </c>
      <c r="B214" s="64">
        <v>636</v>
      </c>
      <c r="C214" s="65">
        <f t="shared" si="3"/>
        <v>8.8333333333333339</v>
      </c>
    </row>
    <row r="215" spans="1:3" x14ac:dyDescent="0.25">
      <c r="A215" s="62" t="s">
        <v>230</v>
      </c>
      <c r="B215" s="64">
        <v>618</v>
      </c>
      <c r="C215" s="65">
        <f t="shared" si="3"/>
        <v>8.5833333333333339</v>
      </c>
    </row>
    <row r="216" spans="1:3" x14ac:dyDescent="0.25">
      <c r="A216" s="62" t="s">
        <v>230</v>
      </c>
      <c r="B216" s="64">
        <v>611</v>
      </c>
      <c r="C216" s="65">
        <f t="shared" si="3"/>
        <v>8.4861111111111107</v>
      </c>
    </row>
    <row r="217" spans="1:3" x14ac:dyDescent="0.25">
      <c r="A217" s="62" t="s">
        <v>230</v>
      </c>
      <c r="B217" s="64">
        <v>602</v>
      </c>
      <c r="C217" s="65">
        <f t="shared" si="3"/>
        <v>8.3611111111111107</v>
      </c>
    </row>
    <row r="218" spans="1:3" x14ac:dyDescent="0.25">
      <c r="A218" s="62" t="s">
        <v>230</v>
      </c>
      <c r="B218" s="64">
        <v>595</v>
      </c>
      <c r="C218" s="65">
        <f t="shared" si="3"/>
        <v>8.2638888888888893</v>
      </c>
    </row>
    <row r="219" spans="1:3" x14ac:dyDescent="0.25">
      <c r="A219" s="62" t="s">
        <v>230</v>
      </c>
      <c r="B219" s="64">
        <v>575</v>
      </c>
      <c r="C219" s="65">
        <f t="shared" si="3"/>
        <v>7.9861111111111107</v>
      </c>
    </row>
    <row r="220" spans="1:3" x14ac:dyDescent="0.25">
      <c r="A220" s="62" t="s">
        <v>230</v>
      </c>
      <c r="B220" s="64">
        <v>569</v>
      </c>
      <c r="C220" s="65">
        <f t="shared" si="3"/>
        <v>7.9027777777777777</v>
      </c>
    </row>
    <row r="221" spans="1:3" x14ac:dyDescent="0.25">
      <c r="A221" s="62" t="s">
        <v>230</v>
      </c>
      <c r="B221" s="63">
        <v>540</v>
      </c>
      <c r="C221" s="65">
        <f t="shared" si="3"/>
        <v>7.5</v>
      </c>
    </row>
    <row r="222" spans="1:3" x14ac:dyDescent="0.25">
      <c r="A222" s="62" t="s">
        <v>230</v>
      </c>
      <c r="B222" s="63">
        <v>524</v>
      </c>
      <c r="C222" s="65">
        <f t="shared" si="3"/>
        <v>7.2777777777777777</v>
      </c>
    </row>
    <row r="223" spans="1:3" x14ac:dyDescent="0.25">
      <c r="A223" s="62" t="s">
        <v>230</v>
      </c>
      <c r="B223" s="63">
        <v>404</v>
      </c>
      <c r="C223" s="65">
        <f t="shared" si="3"/>
        <v>5.6111111111111107</v>
      </c>
    </row>
    <row r="224" spans="1:3" x14ac:dyDescent="0.25">
      <c r="A224" s="62" t="s">
        <v>727</v>
      </c>
      <c r="B224" s="64">
        <v>523</v>
      </c>
      <c r="C224" s="65">
        <f t="shared" si="3"/>
        <v>7.2638888888888893</v>
      </c>
    </row>
    <row r="225" spans="1:3" x14ac:dyDescent="0.25">
      <c r="A225" s="62" t="s">
        <v>727</v>
      </c>
      <c r="B225" s="64">
        <v>513</v>
      </c>
      <c r="C225" s="65">
        <f t="shared" si="3"/>
        <v>7.125</v>
      </c>
    </row>
    <row r="226" spans="1:3" x14ac:dyDescent="0.25">
      <c r="A226" s="62" t="s">
        <v>727</v>
      </c>
      <c r="B226" s="63">
        <v>493</v>
      </c>
      <c r="C226" s="65">
        <f t="shared" si="3"/>
        <v>6.8472222222222223</v>
      </c>
    </row>
    <row r="227" spans="1:3" x14ac:dyDescent="0.25">
      <c r="A227" s="62" t="s">
        <v>728</v>
      </c>
      <c r="B227" s="64">
        <v>598</v>
      </c>
      <c r="C227" s="65">
        <f t="shared" si="3"/>
        <v>8.3055555555555554</v>
      </c>
    </row>
    <row r="228" spans="1:3" x14ac:dyDescent="0.25">
      <c r="A228" s="62" t="s">
        <v>728</v>
      </c>
      <c r="B228" s="64">
        <v>596</v>
      </c>
      <c r="C228" s="65">
        <f t="shared" si="3"/>
        <v>8.2777777777777786</v>
      </c>
    </row>
    <row r="229" spans="1:3" x14ac:dyDescent="0.25">
      <c r="A229" s="62" t="s">
        <v>728</v>
      </c>
      <c r="B229" s="64">
        <v>580</v>
      </c>
      <c r="C229" s="65">
        <f t="shared" si="3"/>
        <v>8.0555555555555554</v>
      </c>
    </row>
    <row r="230" spans="1:3" x14ac:dyDescent="0.25">
      <c r="A230" s="62" t="s">
        <v>728</v>
      </c>
      <c r="B230" s="64">
        <v>564</v>
      </c>
      <c r="C230" s="65">
        <f t="shared" si="3"/>
        <v>7.833333333333333</v>
      </c>
    </row>
    <row r="231" spans="1:3" x14ac:dyDescent="0.25">
      <c r="A231" s="62" t="s">
        <v>728</v>
      </c>
      <c r="B231" s="64">
        <v>564</v>
      </c>
      <c r="C231" s="65">
        <f t="shared" si="3"/>
        <v>7.833333333333333</v>
      </c>
    </row>
    <row r="232" spans="1:3" x14ac:dyDescent="0.25">
      <c r="A232" s="62" t="s">
        <v>728</v>
      </c>
      <c r="B232" s="64">
        <v>556</v>
      </c>
      <c r="C232" s="65">
        <f t="shared" si="3"/>
        <v>7.7222222222222223</v>
      </c>
    </row>
    <row r="233" spans="1:3" x14ac:dyDescent="0.25">
      <c r="A233" s="62" t="s">
        <v>728</v>
      </c>
      <c r="B233" s="64">
        <v>540</v>
      </c>
      <c r="C233" s="65">
        <f t="shared" si="3"/>
        <v>7.5</v>
      </c>
    </row>
    <row r="234" spans="1:3" x14ac:dyDescent="0.25">
      <c r="A234" s="62" t="s">
        <v>728</v>
      </c>
      <c r="B234" s="63">
        <v>529</v>
      </c>
      <c r="C234" s="65">
        <f t="shared" si="3"/>
        <v>7.3472222222222223</v>
      </c>
    </row>
    <row r="235" spans="1:3" x14ac:dyDescent="0.25">
      <c r="A235" s="62" t="s">
        <v>728</v>
      </c>
      <c r="B235" s="63">
        <v>445</v>
      </c>
      <c r="C235" s="65">
        <f t="shared" si="3"/>
        <v>6.1805555555555554</v>
      </c>
    </row>
    <row r="236" spans="1:3" x14ac:dyDescent="0.25">
      <c r="A236" s="62" t="s">
        <v>728</v>
      </c>
      <c r="B236" s="63">
        <v>440</v>
      </c>
      <c r="C236" s="65">
        <f t="shared" si="3"/>
        <v>6.1111111111111107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/>
  <dimension ref="A1:C116"/>
  <sheetViews>
    <sheetView topLeftCell="A79" workbookViewId="0">
      <selection activeCell="J32" sqref="J32"/>
    </sheetView>
  </sheetViews>
  <sheetFormatPr defaultRowHeight="15" x14ac:dyDescent="0.25"/>
  <cols>
    <col min="3" max="3" width="9.5703125" bestFit="1" customWidth="1"/>
  </cols>
  <sheetData>
    <row r="1" spans="1:3" x14ac:dyDescent="0.25">
      <c r="A1" s="62" t="s">
        <v>743</v>
      </c>
      <c r="B1">
        <v>631</v>
      </c>
      <c r="C1" s="65">
        <f t="shared" ref="C1:C33" si="0">B1/72</f>
        <v>8.7638888888888893</v>
      </c>
    </row>
    <row r="2" spans="1:3" x14ac:dyDescent="0.25">
      <c r="A2" s="62" t="s">
        <v>743</v>
      </c>
      <c r="B2">
        <v>630</v>
      </c>
      <c r="C2" s="65">
        <f t="shared" si="0"/>
        <v>8.75</v>
      </c>
    </row>
    <row r="3" spans="1:3" x14ac:dyDescent="0.25">
      <c r="A3" s="62" t="s">
        <v>743</v>
      </c>
      <c r="B3">
        <v>628</v>
      </c>
      <c r="C3" s="65">
        <f t="shared" si="0"/>
        <v>8.7222222222222214</v>
      </c>
    </row>
    <row r="4" spans="1:3" x14ac:dyDescent="0.25">
      <c r="A4" s="62" t="s">
        <v>743</v>
      </c>
      <c r="B4">
        <v>625</v>
      </c>
      <c r="C4" s="65">
        <f t="shared" si="0"/>
        <v>8.6805555555555554</v>
      </c>
    </row>
    <row r="5" spans="1:3" x14ac:dyDescent="0.25">
      <c r="A5" s="62" t="s">
        <v>743</v>
      </c>
      <c r="B5">
        <v>611</v>
      </c>
      <c r="C5" s="65">
        <f t="shared" si="0"/>
        <v>8.4861111111111107</v>
      </c>
    </row>
    <row r="6" spans="1:3" x14ac:dyDescent="0.25">
      <c r="A6" s="62" t="s">
        <v>743</v>
      </c>
      <c r="B6">
        <v>603</v>
      </c>
      <c r="C6" s="65">
        <f t="shared" si="0"/>
        <v>8.375</v>
      </c>
    </row>
    <row r="7" spans="1:3" x14ac:dyDescent="0.25">
      <c r="A7" s="62" t="s">
        <v>743</v>
      </c>
      <c r="B7">
        <v>598</v>
      </c>
      <c r="C7" s="65">
        <f t="shared" si="0"/>
        <v>8.3055555555555554</v>
      </c>
    </row>
    <row r="8" spans="1:3" x14ac:dyDescent="0.25">
      <c r="A8" s="62" t="s">
        <v>743</v>
      </c>
      <c r="B8">
        <v>596</v>
      </c>
      <c r="C8" s="65">
        <f t="shared" si="0"/>
        <v>8.2777777777777786</v>
      </c>
    </row>
    <row r="9" spans="1:3" x14ac:dyDescent="0.25">
      <c r="A9" s="62" t="s">
        <v>743</v>
      </c>
      <c r="B9">
        <v>581</v>
      </c>
      <c r="C9" s="65">
        <f t="shared" si="0"/>
        <v>8.0694444444444446</v>
      </c>
    </row>
    <row r="10" spans="1:3" x14ac:dyDescent="0.25">
      <c r="A10" s="62" t="s">
        <v>743</v>
      </c>
      <c r="B10">
        <v>575</v>
      </c>
      <c r="C10" s="65">
        <f t="shared" si="0"/>
        <v>7.9861111111111107</v>
      </c>
    </row>
    <row r="11" spans="1:3" x14ac:dyDescent="0.25">
      <c r="A11" s="62" t="s">
        <v>743</v>
      </c>
      <c r="B11" s="63">
        <v>557</v>
      </c>
      <c r="C11" s="65">
        <f t="shared" si="0"/>
        <v>7.7361111111111107</v>
      </c>
    </row>
    <row r="12" spans="1:3" x14ac:dyDescent="0.25">
      <c r="A12" t="s">
        <v>744</v>
      </c>
      <c r="B12">
        <v>626</v>
      </c>
      <c r="C12" s="65">
        <f t="shared" si="0"/>
        <v>8.6944444444444446</v>
      </c>
    </row>
    <row r="13" spans="1:3" x14ac:dyDescent="0.25">
      <c r="A13" t="s">
        <v>744</v>
      </c>
      <c r="B13">
        <v>587</v>
      </c>
      <c r="C13" s="65">
        <f t="shared" si="0"/>
        <v>8.1527777777777786</v>
      </c>
    </row>
    <row r="14" spans="1:3" x14ac:dyDescent="0.25">
      <c r="A14" t="s">
        <v>744</v>
      </c>
      <c r="B14">
        <v>565</v>
      </c>
      <c r="C14" s="65">
        <f t="shared" si="0"/>
        <v>7.8472222222222223</v>
      </c>
    </row>
    <row r="15" spans="1:3" x14ac:dyDescent="0.25">
      <c r="A15" t="s">
        <v>744</v>
      </c>
      <c r="B15">
        <v>551</v>
      </c>
      <c r="C15" s="65">
        <f t="shared" si="0"/>
        <v>7.6527777777777777</v>
      </c>
    </row>
    <row r="16" spans="1:3" x14ac:dyDescent="0.25">
      <c r="A16" t="s">
        <v>744</v>
      </c>
      <c r="B16">
        <v>550</v>
      </c>
      <c r="C16" s="65">
        <f t="shared" si="0"/>
        <v>7.6388888888888893</v>
      </c>
    </row>
    <row r="17" spans="1:3" x14ac:dyDescent="0.25">
      <c r="A17" t="s">
        <v>744</v>
      </c>
      <c r="B17">
        <v>540</v>
      </c>
      <c r="C17" s="65">
        <f t="shared" si="0"/>
        <v>7.5</v>
      </c>
    </row>
    <row r="18" spans="1:3" x14ac:dyDescent="0.25">
      <c r="A18" t="s">
        <v>744</v>
      </c>
      <c r="B18">
        <v>534</v>
      </c>
      <c r="C18" s="65">
        <f t="shared" si="0"/>
        <v>7.416666666666667</v>
      </c>
    </row>
    <row r="19" spans="1:3" x14ac:dyDescent="0.25">
      <c r="A19" t="s">
        <v>744</v>
      </c>
      <c r="B19" s="63">
        <v>505</v>
      </c>
      <c r="C19" s="65">
        <f t="shared" si="0"/>
        <v>7.0138888888888893</v>
      </c>
    </row>
    <row r="20" spans="1:3" x14ac:dyDescent="0.25">
      <c r="A20" t="s">
        <v>744</v>
      </c>
      <c r="B20" s="63">
        <v>494</v>
      </c>
      <c r="C20" s="65">
        <f t="shared" si="0"/>
        <v>6.8611111111111107</v>
      </c>
    </row>
    <row r="21" spans="1:3" x14ac:dyDescent="0.25">
      <c r="A21" t="s">
        <v>744</v>
      </c>
      <c r="B21" s="63">
        <v>458</v>
      </c>
      <c r="C21" s="65">
        <f t="shared" si="0"/>
        <v>6.3611111111111107</v>
      </c>
    </row>
    <row r="22" spans="1:3" x14ac:dyDescent="0.25">
      <c r="A22" t="s">
        <v>744</v>
      </c>
      <c r="B22" s="63">
        <v>446</v>
      </c>
      <c r="C22" s="65">
        <f t="shared" si="0"/>
        <v>6.1944444444444446</v>
      </c>
    </row>
    <row r="23" spans="1:3" x14ac:dyDescent="0.25">
      <c r="A23" t="s">
        <v>744</v>
      </c>
      <c r="B23" s="63">
        <v>417</v>
      </c>
      <c r="C23" s="65">
        <f t="shared" si="0"/>
        <v>5.791666666666667</v>
      </c>
    </row>
    <row r="24" spans="1:3" x14ac:dyDescent="0.25">
      <c r="A24" t="s">
        <v>6</v>
      </c>
      <c r="B24">
        <v>635</v>
      </c>
      <c r="C24" s="65">
        <f t="shared" si="0"/>
        <v>8.8194444444444446</v>
      </c>
    </row>
    <row r="25" spans="1:3" x14ac:dyDescent="0.25">
      <c r="A25" t="s">
        <v>6</v>
      </c>
      <c r="B25">
        <v>621</v>
      </c>
      <c r="C25" s="65">
        <f t="shared" si="0"/>
        <v>8.625</v>
      </c>
    </row>
    <row r="26" spans="1:3" x14ac:dyDescent="0.25">
      <c r="A26" t="s">
        <v>6</v>
      </c>
      <c r="B26">
        <v>594</v>
      </c>
      <c r="C26" s="65">
        <f t="shared" si="0"/>
        <v>8.25</v>
      </c>
    </row>
    <row r="27" spans="1:3" x14ac:dyDescent="0.25">
      <c r="A27" t="s">
        <v>6</v>
      </c>
      <c r="B27">
        <v>577</v>
      </c>
      <c r="C27" s="65">
        <f t="shared" si="0"/>
        <v>8.0138888888888893</v>
      </c>
    </row>
    <row r="28" spans="1:3" x14ac:dyDescent="0.25">
      <c r="A28" t="s">
        <v>6</v>
      </c>
      <c r="B28">
        <v>571</v>
      </c>
      <c r="C28" s="65">
        <f t="shared" si="0"/>
        <v>7.9305555555555554</v>
      </c>
    </row>
    <row r="29" spans="1:3" x14ac:dyDescent="0.25">
      <c r="A29" t="s">
        <v>6</v>
      </c>
      <c r="B29">
        <v>569</v>
      </c>
      <c r="C29" s="65">
        <f t="shared" si="0"/>
        <v>7.9027777777777777</v>
      </c>
    </row>
    <row r="30" spans="1:3" x14ac:dyDescent="0.25">
      <c r="A30" t="s">
        <v>6</v>
      </c>
      <c r="B30">
        <v>567</v>
      </c>
      <c r="C30" s="65">
        <f t="shared" si="0"/>
        <v>7.875</v>
      </c>
    </row>
    <row r="31" spans="1:3" x14ac:dyDescent="0.25">
      <c r="A31" t="s">
        <v>6</v>
      </c>
      <c r="B31">
        <v>564</v>
      </c>
      <c r="C31" s="65">
        <f t="shared" si="0"/>
        <v>7.833333333333333</v>
      </c>
    </row>
    <row r="32" spans="1:3" x14ac:dyDescent="0.25">
      <c r="A32" t="s">
        <v>6</v>
      </c>
      <c r="B32">
        <v>561</v>
      </c>
      <c r="C32" s="65">
        <f t="shared" si="0"/>
        <v>7.791666666666667</v>
      </c>
    </row>
    <row r="33" spans="1:3" x14ac:dyDescent="0.25">
      <c r="A33" t="s">
        <v>6</v>
      </c>
      <c r="B33">
        <v>544</v>
      </c>
      <c r="C33" s="65">
        <f t="shared" si="0"/>
        <v>7.5555555555555554</v>
      </c>
    </row>
    <row r="34" spans="1:3" x14ac:dyDescent="0.25">
      <c r="A34" t="s">
        <v>6</v>
      </c>
      <c r="B34">
        <v>544</v>
      </c>
      <c r="C34" s="65">
        <f>B34/72</f>
        <v>7.5555555555555554</v>
      </c>
    </row>
    <row r="35" spans="1:3" x14ac:dyDescent="0.25">
      <c r="A35" t="s">
        <v>6</v>
      </c>
      <c r="B35">
        <v>537</v>
      </c>
      <c r="C35" s="65">
        <f t="shared" ref="C35:C98" si="1">B35/72</f>
        <v>7.458333333333333</v>
      </c>
    </row>
    <row r="36" spans="1:3" x14ac:dyDescent="0.25">
      <c r="A36" t="s">
        <v>6</v>
      </c>
      <c r="B36" s="63">
        <v>511</v>
      </c>
      <c r="C36" s="65">
        <f t="shared" si="1"/>
        <v>7.0972222222222223</v>
      </c>
    </row>
    <row r="37" spans="1:3" x14ac:dyDescent="0.25">
      <c r="A37" t="s">
        <v>6</v>
      </c>
      <c r="B37" s="63">
        <v>499</v>
      </c>
      <c r="C37" s="65">
        <f t="shared" si="1"/>
        <v>6.9305555555555554</v>
      </c>
    </row>
    <row r="38" spans="1:3" x14ac:dyDescent="0.25">
      <c r="A38" t="s">
        <v>6</v>
      </c>
      <c r="B38" s="63">
        <v>487</v>
      </c>
      <c r="C38" s="65">
        <f t="shared" si="1"/>
        <v>6.7638888888888893</v>
      </c>
    </row>
    <row r="39" spans="1:3" x14ac:dyDescent="0.25">
      <c r="A39" t="s">
        <v>221</v>
      </c>
      <c r="B39">
        <v>615</v>
      </c>
      <c r="C39" s="65">
        <f t="shared" si="1"/>
        <v>8.5416666666666661</v>
      </c>
    </row>
    <row r="40" spans="1:3" x14ac:dyDescent="0.25">
      <c r="A40" t="s">
        <v>221</v>
      </c>
      <c r="B40">
        <v>608</v>
      </c>
      <c r="C40" s="65">
        <f t="shared" si="1"/>
        <v>8.4444444444444446</v>
      </c>
    </row>
    <row r="41" spans="1:3" x14ac:dyDescent="0.25">
      <c r="A41" t="s">
        <v>221</v>
      </c>
      <c r="B41">
        <v>603</v>
      </c>
      <c r="C41" s="65">
        <f t="shared" si="1"/>
        <v>8.375</v>
      </c>
    </row>
    <row r="42" spans="1:3" x14ac:dyDescent="0.25">
      <c r="A42" t="s">
        <v>221</v>
      </c>
      <c r="B42">
        <v>578</v>
      </c>
      <c r="C42" s="65">
        <f t="shared" si="1"/>
        <v>8.0277777777777786</v>
      </c>
    </row>
    <row r="43" spans="1:3" x14ac:dyDescent="0.25">
      <c r="A43" t="s">
        <v>221</v>
      </c>
      <c r="B43">
        <v>566</v>
      </c>
      <c r="C43" s="65">
        <f t="shared" si="1"/>
        <v>7.8611111111111107</v>
      </c>
    </row>
    <row r="44" spans="1:3" x14ac:dyDescent="0.25">
      <c r="A44" t="s">
        <v>221</v>
      </c>
      <c r="B44">
        <v>562</v>
      </c>
      <c r="C44" s="65">
        <f t="shared" si="1"/>
        <v>7.8055555555555554</v>
      </c>
    </row>
    <row r="45" spans="1:3" x14ac:dyDescent="0.25">
      <c r="A45" t="s">
        <v>221</v>
      </c>
      <c r="B45">
        <v>559</v>
      </c>
      <c r="C45" s="65">
        <f t="shared" si="1"/>
        <v>7.7638888888888893</v>
      </c>
    </row>
    <row r="46" spans="1:3" x14ac:dyDescent="0.25">
      <c r="A46" t="s">
        <v>221</v>
      </c>
      <c r="B46">
        <v>535</v>
      </c>
      <c r="C46" s="65">
        <f t="shared" si="1"/>
        <v>7.4305555555555554</v>
      </c>
    </row>
    <row r="47" spans="1:3" x14ac:dyDescent="0.25">
      <c r="A47" t="s">
        <v>221</v>
      </c>
      <c r="B47" s="63">
        <v>486</v>
      </c>
      <c r="C47" s="65">
        <f t="shared" si="1"/>
        <v>6.75</v>
      </c>
    </row>
    <row r="48" spans="1:3" x14ac:dyDescent="0.25">
      <c r="A48" t="s">
        <v>221</v>
      </c>
      <c r="B48" s="63">
        <v>459</v>
      </c>
      <c r="C48" s="65">
        <f t="shared" si="1"/>
        <v>6.375</v>
      </c>
    </row>
    <row r="49" spans="1:3" x14ac:dyDescent="0.25">
      <c r="A49" t="s">
        <v>221</v>
      </c>
      <c r="B49" s="63">
        <v>437</v>
      </c>
      <c r="C49" s="65">
        <f t="shared" si="1"/>
        <v>6.0694444444444446</v>
      </c>
    </row>
    <row r="50" spans="1:3" x14ac:dyDescent="0.25">
      <c r="A50" t="s">
        <v>221</v>
      </c>
      <c r="B50" s="63">
        <v>412</v>
      </c>
      <c r="C50" s="65">
        <f t="shared" si="1"/>
        <v>5.7222222222222223</v>
      </c>
    </row>
    <row r="51" spans="1:3" x14ac:dyDescent="0.25">
      <c r="A51" t="s">
        <v>740</v>
      </c>
      <c r="B51">
        <v>611</v>
      </c>
      <c r="C51" s="65">
        <f t="shared" si="1"/>
        <v>8.4861111111111107</v>
      </c>
    </row>
    <row r="52" spans="1:3" x14ac:dyDescent="0.25">
      <c r="A52" t="s">
        <v>740</v>
      </c>
      <c r="B52">
        <v>567</v>
      </c>
      <c r="C52" s="65">
        <f t="shared" si="1"/>
        <v>7.875</v>
      </c>
    </row>
    <row r="53" spans="1:3" x14ac:dyDescent="0.25">
      <c r="A53" t="s">
        <v>740</v>
      </c>
      <c r="B53">
        <v>559</v>
      </c>
      <c r="C53" s="65">
        <f t="shared" si="1"/>
        <v>7.7638888888888893</v>
      </c>
    </row>
    <row r="54" spans="1:3" x14ac:dyDescent="0.25">
      <c r="A54" t="s">
        <v>740</v>
      </c>
      <c r="B54">
        <v>559</v>
      </c>
      <c r="C54" s="65">
        <f t="shared" si="1"/>
        <v>7.7638888888888893</v>
      </c>
    </row>
    <row r="55" spans="1:3" x14ac:dyDescent="0.25">
      <c r="A55" t="s">
        <v>740</v>
      </c>
      <c r="B55">
        <v>555</v>
      </c>
      <c r="C55" s="65">
        <f t="shared" si="1"/>
        <v>7.708333333333333</v>
      </c>
    </row>
    <row r="56" spans="1:3" x14ac:dyDescent="0.25">
      <c r="A56" t="s">
        <v>740</v>
      </c>
      <c r="B56" s="63">
        <v>535</v>
      </c>
      <c r="C56" s="65">
        <f t="shared" si="1"/>
        <v>7.4305555555555554</v>
      </c>
    </row>
    <row r="57" spans="1:3" x14ac:dyDescent="0.25">
      <c r="A57" t="s">
        <v>740</v>
      </c>
      <c r="B57" s="63">
        <v>529</v>
      </c>
      <c r="C57" s="65">
        <f t="shared" si="1"/>
        <v>7.3472222222222223</v>
      </c>
    </row>
    <row r="58" spans="1:3" x14ac:dyDescent="0.25">
      <c r="A58" t="s">
        <v>739</v>
      </c>
      <c r="B58">
        <v>582</v>
      </c>
      <c r="C58" s="65">
        <f t="shared" si="1"/>
        <v>8.0833333333333339</v>
      </c>
    </row>
    <row r="59" spans="1:3" x14ac:dyDescent="0.25">
      <c r="A59" t="s">
        <v>739</v>
      </c>
      <c r="B59">
        <v>578</v>
      </c>
      <c r="C59" s="65">
        <f t="shared" si="1"/>
        <v>8.0277777777777786</v>
      </c>
    </row>
    <row r="60" spans="1:3" x14ac:dyDescent="0.25">
      <c r="A60" t="s">
        <v>739</v>
      </c>
      <c r="B60">
        <v>565</v>
      </c>
      <c r="C60" s="65">
        <f t="shared" si="1"/>
        <v>7.8472222222222223</v>
      </c>
    </row>
    <row r="61" spans="1:3" x14ac:dyDescent="0.25">
      <c r="A61" t="s">
        <v>739</v>
      </c>
      <c r="B61">
        <v>554</v>
      </c>
      <c r="C61" s="65">
        <f t="shared" si="1"/>
        <v>7.6944444444444446</v>
      </c>
    </row>
    <row r="62" spans="1:3" x14ac:dyDescent="0.25">
      <c r="A62" t="s">
        <v>739</v>
      </c>
      <c r="B62" s="63">
        <v>515</v>
      </c>
      <c r="C62" s="65">
        <f t="shared" si="1"/>
        <v>7.1527777777777777</v>
      </c>
    </row>
    <row r="63" spans="1:3" x14ac:dyDescent="0.25">
      <c r="A63" t="s">
        <v>739</v>
      </c>
      <c r="B63" s="63">
        <v>514</v>
      </c>
      <c r="C63" s="65">
        <f t="shared" si="1"/>
        <v>7.1388888888888893</v>
      </c>
    </row>
    <row r="64" spans="1:3" x14ac:dyDescent="0.25">
      <c r="A64" t="s">
        <v>742</v>
      </c>
      <c r="B64">
        <v>553</v>
      </c>
      <c r="C64" s="65">
        <f t="shared" si="1"/>
        <v>7.6805555555555554</v>
      </c>
    </row>
    <row r="65" spans="1:3" x14ac:dyDescent="0.25">
      <c r="A65" t="s">
        <v>742</v>
      </c>
      <c r="B65">
        <v>497</v>
      </c>
      <c r="C65" s="65">
        <f t="shared" si="1"/>
        <v>6.9027777777777777</v>
      </c>
    </row>
    <row r="66" spans="1:3" x14ac:dyDescent="0.25">
      <c r="A66" t="s">
        <v>742</v>
      </c>
      <c r="B66">
        <v>496</v>
      </c>
      <c r="C66" s="65">
        <f t="shared" si="1"/>
        <v>6.8888888888888893</v>
      </c>
    </row>
    <row r="67" spans="1:3" x14ac:dyDescent="0.25">
      <c r="A67" t="s">
        <v>742</v>
      </c>
      <c r="B67">
        <v>465</v>
      </c>
      <c r="C67" s="65">
        <f t="shared" si="1"/>
        <v>6.458333333333333</v>
      </c>
    </row>
    <row r="68" spans="1:3" x14ac:dyDescent="0.25">
      <c r="A68" t="s">
        <v>742</v>
      </c>
      <c r="B68" s="63">
        <v>463</v>
      </c>
      <c r="C68" s="65">
        <f t="shared" si="1"/>
        <v>6.4305555555555554</v>
      </c>
    </row>
    <row r="69" spans="1:3" x14ac:dyDescent="0.25">
      <c r="A69" t="s">
        <v>742</v>
      </c>
      <c r="B69" s="63">
        <v>460</v>
      </c>
      <c r="C69" s="65">
        <f t="shared" si="1"/>
        <v>6.3888888888888893</v>
      </c>
    </row>
    <row r="70" spans="1:3" x14ac:dyDescent="0.25">
      <c r="A70" t="s">
        <v>742</v>
      </c>
      <c r="B70" s="63">
        <v>441</v>
      </c>
      <c r="C70" s="65">
        <f t="shared" si="1"/>
        <v>6.125</v>
      </c>
    </row>
    <row r="71" spans="1:3" x14ac:dyDescent="0.25">
      <c r="A71" t="s">
        <v>741</v>
      </c>
      <c r="B71">
        <v>605</v>
      </c>
      <c r="C71" s="65">
        <f t="shared" si="1"/>
        <v>8.4027777777777786</v>
      </c>
    </row>
    <row r="72" spans="1:3" x14ac:dyDescent="0.25">
      <c r="A72" t="s">
        <v>741</v>
      </c>
      <c r="B72">
        <v>589</v>
      </c>
      <c r="C72" s="65">
        <f t="shared" si="1"/>
        <v>8.1805555555555554</v>
      </c>
    </row>
    <row r="73" spans="1:3" x14ac:dyDescent="0.25">
      <c r="A73" t="s">
        <v>741</v>
      </c>
      <c r="B73">
        <v>578</v>
      </c>
      <c r="C73" s="65">
        <f t="shared" si="1"/>
        <v>8.0277777777777786</v>
      </c>
    </row>
    <row r="74" spans="1:3" x14ac:dyDescent="0.25">
      <c r="A74" t="s">
        <v>741</v>
      </c>
      <c r="B74">
        <v>573</v>
      </c>
      <c r="C74" s="65">
        <f t="shared" si="1"/>
        <v>7.958333333333333</v>
      </c>
    </row>
    <row r="75" spans="1:3" x14ac:dyDescent="0.25">
      <c r="A75" t="s">
        <v>741</v>
      </c>
      <c r="B75">
        <v>573</v>
      </c>
      <c r="C75" s="65">
        <f t="shared" si="1"/>
        <v>7.958333333333333</v>
      </c>
    </row>
    <row r="76" spans="1:3" x14ac:dyDescent="0.25">
      <c r="A76" t="s">
        <v>741</v>
      </c>
      <c r="B76">
        <v>508</v>
      </c>
      <c r="C76" s="65">
        <f t="shared" si="1"/>
        <v>7.0555555555555554</v>
      </c>
    </row>
    <row r="77" spans="1:3" x14ac:dyDescent="0.25">
      <c r="A77" t="s">
        <v>741</v>
      </c>
      <c r="B77">
        <v>499</v>
      </c>
      <c r="C77" s="65">
        <f t="shared" si="1"/>
        <v>6.9305555555555554</v>
      </c>
    </row>
    <row r="78" spans="1:3" x14ac:dyDescent="0.25">
      <c r="A78" t="s">
        <v>741</v>
      </c>
      <c r="B78">
        <v>497</v>
      </c>
      <c r="C78" s="65">
        <f t="shared" si="1"/>
        <v>6.9027777777777777</v>
      </c>
    </row>
    <row r="79" spans="1:3" x14ac:dyDescent="0.25">
      <c r="A79" t="s">
        <v>741</v>
      </c>
      <c r="B79" s="63">
        <v>428</v>
      </c>
      <c r="C79" s="65">
        <f t="shared" si="1"/>
        <v>5.9444444444444446</v>
      </c>
    </row>
    <row r="80" spans="1:3" x14ac:dyDescent="0.25">
      <c r="A80" t="s">
        <v>745</v>
      </c>
      <c r="B80">
        <v>683</v>
      </c>
      <c r="C80" s="65">
        <f t="shared" si="1"/>
        <v>9.4861111111111107</v>
      </c>
    </row>
    <row r="81" spans="1:3" x14ac:dyDescent="0.25">
      <c r="A81" t="s">
        <v>745</v>
      </c>
      <c r="B81">
        <v>680</v>
      </c>
      <c r="C81" s="65">
        <f t="shared" si="1"/>
        <v>9.4444444444444446</v>
      </c>
    </row>
    <row r="82" spans="1:3" x14ac:dyDescent="0.25">
      <c r="A82" t="s">
        <v>745</v>
      </c>
      <c r="B82">
        <v>678</v>
      </c>
      <c r="C82" s="65">
        <f t="shared" si="1"/>
        <v>9.4166666666666661</v>
      </c>
    </row>
    <row r="83" spans="1:3" x14ac:dyDescent="0.25">
      <c r="A83" t="s">
        <v>745</v>
      </c>
      <c r="B83">
        <v>669</v>
      </c>
      <c r="C83" s="65">
        <f t="shared" si="1"/>
        <v>9.2916666666666661</v>
      </c>
    </row>
    <row r="84" spans="1:3" x14ac:dyDescent="0.25">
      <c r="A84" t="s">
        <v>745</v>
      </c>
      <c r="B84">
        <v>659</v>
      </c>
      <c r="C84" s="65">
        <f t="shared" si="1"/>
        <v>9.1527777777777786</v>
      </c>
    </row>
    <row r="85" spans="1:3" x14ac:dyDescent="0.25">
      <c r="A85" t="s">
        <v>745</v>
      </c>
      <c r="B85">
        <v>647</v>
      </c>
      <c r="C85" s="65">
        <f t="shared" si="1"/>
        <v>8.9861111111111107</v>
      </c>
    </row>
    <row r="86" spans="1:3" x14ac:dyDescent="0.25">
      <c r="A86" t="s">
        <v>745</v>
      </c>
      <c r="B86" s="63">
        <v>630</v>
      </c>
      <c r="C86" s="65">
        <f t="shared" si="1"/>
        <v>8.75</v>
      </c>
    </row>
    <row r="87" spans="1:3" x14ac:dyDescent="0.25">
      <c r="A87" t="s">
        <v>745</v>
      </c>
      <c r="B87" s="63">
        <v>572</v>
      </c>
      <c r="C87" s="65">
        <f t="shared" si="1"/>
        <v>7.9444444444444446</v>
      </c>
    </row>
    <row r="88" spans="1:3" x14ac:dyDescent="0.25">
      <c r="A88" t="s">
        <v>746</v>
      </c>
      <c r="B88" t="s">
        <v>747</v>
      </c>
      <c r="C88" s="65" t="e">
        <f t="shared" si="1"/>
        <v>#VALUE!</v>
      </c>
    </row>
    <row r="89" spans="1:3" x14ac:dyDescent="0.25">
      <c r="A89" t="s">
        <v>4</v>
      </c>
      <c r="B89">
        <v>680</v>
      </c>
      <c r="C89" s="65">
        <f t="shared" si="1"/>
        <v>9.4444444444444446</v>
      </c>
    </row>
    <row r="90" spans="1:3" x14ac:dyDescent="0.25">
      <c r="A90" t="s">
        <v>4</v>
      </c>
      <c r="B90">
        <v>675</v>
      </c>
      <c r="C90" s="65">
        <f t="shared" si="1"/>
        <v>9.375</v>
      </c>
    </row>
    <row r="91" spans="1:3" x14ac:dyDescent="0.25">
      <c r="A91" t="s">
        <v>4</v>
      </c>
      <c r="B91">
        <v>668</v>
      </c>
      <c r="C91" s="65">
        <f t="shared" si="1"/>
        <v>9.2777777777777786</v>
      </c>
    </row>
    <row r="92" spans="1:3" x14ac:dyDescent="0.25">
      <c r="A92" t="s">
        <v>4</v>
      </c>
      <c r="B92">
        <v>661</v>
      </c>
      <c r="C92" s="65">
        <f t="shared" si="1"/>
        <v>9.1805555555555554</v>
      </c>
    </row>
    <row r="93" spans="1:3" x14ac:dyDescent="0.25">
      <c r="A93" t="s">
        <v>4</v>
      </c>
      <c r="B93">
        <v>657</v>
      </c>
      <c r="C93" s="65">
        <f t="shared" si="1"/>
        <v>9.125</v>
      </c>
    </row>
    <row r="94" spans="1:3" x14ac:dyDescent="0.25">
      <c r="A94" t="s">
        <v>4</v>
      </c>
      <c r="B94">
        <v>652</v>
      </c>
      <c r="C94" s="65">
        <f t="shared" si="1"/>
        <v>9.0555555555555554</v>
      </c>
    </row>
    <row r="95" spans="1:3" x14ac:dyDescent="0.25">
      <c r="A95" t="s">
        <v>4</v>
      </c>
      <c r="B95">
        <v>648</v>
      </c>
      <c r="C95" s="65">
        <f t="shared" si="1"/>
        <v>9</v>
      </c>
    </row>
    <row r="96" spans="1:3" x14ac:dyDescent="0.25">
      <c r="A96" t="s">
        <v>4</v>
      </c>
      <c r="B96">
        <v>641</v>
      </c>
      <c r="C96" s="65">
        <f t="shared" si="1"/>
        <v>8.9027777777777786</v>
      </c>
    </row>
    <row r="97" spans="1:3" x14ac:dyDescent="0.25">
      <c r="A97" t="s">
        <v>4</v>
      </c>
      <c r="B97">
        <v>632</v>
      </c>
      <c r="C97" s="65">
        <f t="shared" si="1"/>
        <v>8.7777777777777786</v>
      </c>
    </row>
    <row r="98" spans="1:3" x14ac:dyDescent="0.25">
      <c r="A98" t="s">
        <v>4</v>
      </c>
      <c r="B98">
        <v>631</v>
      </c>
      <c r="C98" s="65">
        <f t="shared" si="1"/>
        <v>8.7638888888888893</v>
      </c>
    </row>
    <row r="99" spans="1:3" x14ac:dyDescent="0.25">
      <c r="A99" t="s">
        <v>4</v>
      </c>
      <c r="B99">
        <v>630</v>
      </c>
      <c r="C99" s="65">
        <f t="shared" ref="C99:C116" si="2">B99/72</f>
        <v>8.75</v>
      </c>
    </row>
    <row r="100" spans="1:3" x14ac:dyDescent="0.25">
      <c r="A100" t="s">
        <v>4</v>
      </c>
      <c r="B100">
        <v>625</v>
      </c>
      <c r="C100" s="65">
        <f t="shared" si="2"/>
        <v>8.6805555555555554</v>
      </c>
    </row>
    <row r="101" spans="1:3" x14ac:dyDescent="0.25">
      <c r="A101" t="s">
        <v>4</v>
      </c>
      <c r="B101" s="63">
        <v>606</v>
      </c>
      <c r="C101" s="65">
        <f t="shared" si="2"/>
        <v>8.4166666666666661</v>
      </c>
    </row>
    <row r="102" spans="1:3" x14ac:dyDescent="0.25">
      <c r="A102" t="s">
        <v>4</v>
      </c>
      <c r="B102" s="63">
        <v>591</v>
      </c>
      <c r="C102" s="65">
        <f t="shared" si="2"/>
        <v>8.2083333333333339</v>
      </c>
    </row>
    <row r="103" spans="1:3" x14ac:dyDescent="0.25">
      <c r="A103" t="s">
        <v>4</v>
      </c>
      <c r="B103" s="63">
        <v>493</v>
      </c>
      <c r="C103" s="65">
        <f t="shared" si="2"/>
        <v>6.8472222222222223</v>
      </c>
    </row>
    <row r="104" spans="1:3" x14ac:dyDescent="0.25">
      <c r="A104" t="s">
        <v>222</v>
      </c>
      <c r="B104">
        <v>619</v>
      </c>
      <c r="C104" s="65">
        <f t="shared" si="2"/>
        <v>8.5972222222222214</v>
      </c>
    </row>
    <row r="105" spans="1:3" x14ac:dyDescent="0.25">
      <c r="A105" t="s">
        <v>222</v>
      </c>
      <c r="B105">
        <v>599</v>
      </c>
      <c r="C105" s="65">
        <f t="shared" si="2"/>
        <v>8.3194444444444446</v>
      </c>
    </row>
    <row r="106" spans="1:3" x14ac:dyDescent="0.25">
      <c r="A106" t="s">
        <v>222</v>
      </c>
      <c r="B106" s="63">
        <v>551</v>
      </c>
      <c r="C106" s="65">
        <f t="shared" si="2"/>
        <v>7.6527777777777777</v>
      </c>
    </row>
    <row r="107" spans="1:3" x14ac:dyDescent="0.25">
      <c r="A107" t="s">
        <v>748</v>
      </c>
      <c r="B107">
        <v>430</v>
      </c>
      <c r="C107" s="65">
        <f t="shared" si="2"/>
        <v>5.9722222222222223</v>
      </c>
    </row>
    <row r="108" spans="1:3" x14ac:dyDescent="0.25">
      <c r="A108" t="s">
        <v>748</v>
      </c>
      <c r="B108" s="63">
        <v>360</v>
      </c>
      <c r="C108" s="65">
        <f t="shared" si="2"/>
        <v>5</v>
      </c>
    </row>
    <row r="109" spans="1:3" x14ac:dyDescent="0.25">
      <c r="A109" t="s">
        <v>748</v>
      </c>
      <c r="B109" s="63">
        <v>224</v>
      </c>
      <c r="C109" s="65">
        <f t="shared" si="2"/>
        <v>3.1111111111111112</v>
      </c>
    </row>
    <row r="110" spans="1:3" x14ac:dyDescent="0.25">
      <c r="A110" t="s">
        <v>750</v>
      </c>
      <c r="B110" t="s">
        <v>747</v>
      </c>
      <c r="C110" s="65" t="e">
        <f t="shared" si="2"/>
        <v>#VALUE!</v>
      </c>
    </row>
    <row r="111" spans="1:3" x14ac:dyDescent="0.25">
      <c r="A111" t="s">
        <v>749</v>
      </c>
      <c r="B111">
        <v>498</v>
      </c>
      <c r="C111" s="65">
        <f t="shared" si="2"/>
        <v>6.916666666666667</v>
      </c>
    </row>
    <row r="112" spans="1:3" x14ac:dyDescent="0.25">
      <c r="A112" t="s">
        <v>749</v>
      </c>
      <c r="B112">
        <v>447</v>
      </c>
      <c r="C112" s="65">
        <f t="shared" si="2"/>
        <v>6.208333333333333</v>
      </c>
    </row>
    <row r="113" spans="1:3" x14ac:dyDescent="0.25">
      <c r="A113" t="s">
        <v>749</v>
      </c>
      <c r="B113">
        <v>431</v>
      </c>
      <c r="C113" s="65">
        <f t="shared" si="2"/>
        <v>5.9861111111111107</v>
      </c>
    </row>
    <row r="114" spans="1:3" x14ac:dyDescent="0.25">
      <c r="A114" t="s">
        <v>749</v>
      </c>
      <c r="B114" s="63">
        <v>365</v>
      </c>
      <c r="C114" s="65">
        <f t="shared" si="2"/>
        <v>5.0694444444444446</v>
      </c>
    </row>
    <row r="115" spans="1:3" x14ac:dyDescent="0.25">
      <c r="A115" t="s">
        <v>749</v>
      </c>
      <c r="B115" s="63">
        <v>363</v>
      </c>
      <c r="C115" s="65">
        <f t="shared" si="2"/>
        <v>5.041666666666667</v>
      </c>
    </row>
    <row r="116" spans="1:3" x14ac:dyDescent="0.25">
      <c r="A116" t="s">
        <v>751</v>
      </c>
      <c r="B116" t="s">
        <v>747</v>
      </c>
      <c r="C116" s="65" t="e">
        <f t="shared" si="2"/>
        <v>#VALUE!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10"/>
  <dimension ref="A2:O410"/>
  <sheetViews>
    <sheetView topLeftCell="A139" workbookViewId="0">
      <selection activeCell="J32" sqref="J32"/>
    </sheetView>
  </sheetViews>
  <sheetFormatPr defaultRowHeight="15" x14ac:dyDescent="0.25"/>
  <cols>
    <col min="1" max="1" width="5" bestFit="1" customWidth="1"/>
    <col min="2" max="2" width="22.28515625" bestFit="1" customWidth="1"/>
    <col min="3" max="3" width="32.5703125" bestFit="1" customWidth="1"/>
    <col min="4" max="4" width="2.140625" bestFit="1" customWidth="1"/>
    <col min="5" max="5" width="4" bestFit="1" customWidth="1"/>
    <col min="6" max="6" width="12.42578125" bestFit="1" customWidth="1"/>
    <col min="7" max="7" width="4" bestFit="1" customWidth="1"/>
    <col min="8" max="9" width="3" bestFit="1" customWidth="1"/>
    <col min="10" max="10" width="7.42578125" customWidth="1"/>
    <col min="11" max="11" width="12.42578125" bestFit="1" customWidth="1"/>
    <col min="12" max="15" width="9.28515625" bestFit="1" customWidth="1"/>
  </cols>
  <sheetData>
    <row r="2" spans="1:15" x14ac:dyDescent="0.25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6"/>
      <c r="K3" s="4"/>
      <c r="L3" s="4"/>
      <c r="M3" s="4"/>
      <c r="N3" s="4"/>
      <c r="O3" s="4"/>
    </row>
    <row r="4" spans="1:15" x14ac:dyDescent="0.25">
      <c r="A4" s="7">
        <v>1</v>
      </c>
      <c r="B4" s="8" t="s">
        <v>309</v>
      </c>
      <c r="C4" s="7" t="s">
        <v>20</v>
      </c>
      <c r="D4" s="7" t="s">
        <v>15</v>
      </c>
      <c r="E4" s="7" t="s">
        <v>547</v>
      </c>
      <c r="F4" s="7" t="s">
        <v>17</v>
      </c>
      <c r="G4" s="7">
        <v>560</v>
      </c>
      <c r="H4" s="7">
        <v>8</v>
      </c>
      <c r="I4" s="7">
        <v>1</v>
      </c>
      <c r="J4" s="7">
        <v>7.78</v>
      </c>
      <c r="K4" s="4"/>
      <c r="L4" s="4"/>
      <c r="M4" s="4"/>
      <c r="N4" s="4"/>
      <c r="O4" s="4"/>
    </row>
    <row r="5" spans="1:15" x14ac:dyDescent="0.25">
      <c r="A5" s="7">
        <v>2</v>
      </c>
      <c r="B5" s="8" t="s">
        <v>326</v>
      </c>
      <c r="C5" s="7" t="s">
        <v>21</v>
      </c>
      <c r="D5" s="7" t="s">
        <v>15</v>
      </c>
      <c r="E5" s="7" t="s">
        <v>547</v>
      </c>
      <c r="F5" s="7" t="s">
        <v>17</v>
      </c>
      <c r="G5" s="7">
        <v>557</v>
      </c>
      <c r="H5" s="7">
        <v>8</v>
      </c>
      <c r="I5" s="7">
        <v>1</v>
      </c>
      <c r="J5" s="7">
        <v>7.74</v>
      </c>
      <c r="K5" s="4"/>
      <c r="L5" s="4"/>
      <c r="M5" s="4"/>
      <c r="N5" s="4"/>
      <c r="O5" s="4"/>
    </row>
    <row r="6" spans="1:15" x14ac:dyDescent="0.25">
      <c r="A6" s="7">
        <v>3</v>
      </c>
      <c r="B6" s="8" t="s">
        <v>548</v>
      </c>
      <c r="C6" s="7" t="s">
        <v>28</v>
      </c>
      <c r="D6" s="7" t="s">
        <v>15</v>
      </c>
      <c r="E6" s="7" t="s">
        <v>547</v>
      </c>
      <c r="F6" s="7" t="s">
        <v>17</v>
      </c>
      <c r="G6" s="7">
        <v>525</v>
      </c>
      <c r="H6" s="7">
        <v>6</v>
      </c>
      <c r="I6" s="7">
        <v>3</v>
      </c>
      <c r="J6" s="7">
        <v>7.29</v>
      </c>
      <c r="K6" s="4"/>
      <c r="L6" s="4"/>
      <c r="M6" s="4"/>
      <c r="N6" s="4"/>
      <c r="O6" s="4"/>
    </row>
    <row r="7" spans="1:15" x14ac:dyDescent="0.25">
      <c r="A7" s="7">
        <v>4</v>
      </c>
      <c r="B7" s="8" t="s">
        <v>308</v>
      </c>
      <c r="C7" s="7" t="s">
        <v>37</v>
      </c>
      <c r="D7" s="7" t="s">
        <v>15</v>
      </c>
      <c r="E7" s="7" t="s">
        <v>547</v>
      </c>
      <c r="F7" s="7" t="s">
        <v>17</v>
      </c>
      <c r="G7" s="7">
        <v>515</v>
      </c>
      <c r="H7" s="7">
        <v>3</v>
      </c>
      <c r="I7" s="7">
        <v>1</v>
      </c>
      <c r="J7" s="7">
        <v>7.15</v>
      </c>
      <c r="K7" s="4"/>
      <c r="L7" s="4"/>
      <c r="M7" s="4"/>
      <c r="N7" s="4"/>
      <c r="O7" s="4"/>
    </row>
    <row r="8" spans="1:15" x14ac:dyDescent="0.25">
      <c r="A8" s="7">
        <v>5</v>
      </c>
      <c r="B8" s="8" t="s">
        <v>83</v>
      </c>
      <c r="C8" s="7" t="s">
        <v>20</v>
      </c>
      <c r="D8" s="7" t="s">
        <v>15</v>
      </c>
      <c r="E8" s="7" t="s">
        <v>547</v>
      </c>
      <c r="F8" s="7" t="s">
        <v>17</v>
      </c>
      <c r="G8" s="7">
        <v>465</v>
      </c>
      <c r="H8" s="7">
        <v>3</v>
      </c>
      <c r="I8" s="7">
        <v>0</v>
      </c>
      <c r="J8" s="7">
        <v>6.46</v>
      </c>
      <c r="K8" s="4"/>
      <c r="L8" s="4"/>
      <c r="M8" s="4"/>
      <c r="N8" s="4"/>
      <c r="O8" s="4"/>
    </row>
    <row r="9" spans="1:15" x14ac:dyDescent="0.25">
      <c r="A9" s="7">
        <v>6</v>
      </c>
      <c r="B9" s="8" t="s">
        <v>549</v>
      </c>
      <c r="C9" s="7" t="s">
        <v>19</v>
      </c>
      <c r="D9" s="7" t="s">
        <v>15</v>
      </c>
      <c r="E9" s="7" t="s">
        <v>547</v>
      </c>
      <c r="F9" s="7" t="s">
        <v>17</v>
      </c>
      <c r="G9" s="7">
        <v>430</v>
      </c>
      <c r="H9" s="7">
        <v>3</v>
      </c>
      <c r="I9" s="7">
        <v>1</v>
      </c>
      <c r="J9" s="7">
        <v>5.97</v>
      </c>
      <c r="K9" s="4"/>
      <c r="L9" s="4"/>
      <c r="M9" s="4"/>
      <c r="N9" s="4"/>
      <c r="O9" s="4"/>
    </row>
    <row r="10" spans="1:15" x14ac:dyDescent="0.25">
      <c r="A10" s="7">
        <v>7</v>
      </c>
      <c r="B10" s="8" t="s">
        <v>311</v>
      </c>
      <c r="C10" s="7" t="s">
        <v>52</v>
      </c>
      <c r="D10" s="7" t="s">
        <v>15</v>
      </c>
      <c r="E10" s="7" t="s">
        <v>547</v>
      </c>
      <c r="F10" s="7" t="s">
        <v>17</v>
      </c>
      <c r="G10" s="7">
        <v>410</v>
      </c>
      <c r="H10" s="7">
        <v>1</v>
      </c>
      <c r="I10" s="7">
        <v>1</v>
      </c>
      <c r="J10" s="7">
        <v>5.69</v>
      </c>
      <c r="K10" s="4"/>
      <c r="L10" s="4"/>
      <c r="M10" s="4"/>
      <c r="N10" s="4"/>
      <c r="O10" s="4"/>
    </row>
    <row r="11" spans="1:15" x14ac:dyDescent="0.25">
      <c r="A11" s="7">
        <v>8</v>
      </c>
      <c r="B11" s="8" t="s">
        <v>310</v>
      </c>
      <c r="C11" s="7" t="s">
        <v>286</v>
      </c>
      <c r="D11" s="7" t="s">
        <v>15</v>
      </c>
      <c r="E11" s="7" t="s">
        <v>547</v>
      </c>
      <c r="F11" s="7" t="s">
        <v>17</v>
      </c>
      <c r="G11" s="7">
        <v>392</v>
      </c>
      <c r="H11" s="7">
        <v>1</v>
      </c>
      <c r="I11" s="7">
        <v>0</v>
      </c>
      <c r="J11" s="7">
        <v>5.44</v>
      </c>
      <c r="K11" s="4"/>
      <c r="L11" s="4"/>
      <c r="M11" s="4"/>
      <c r="N11" s="4"/>
      <c r="O11" s="4"/>
    </row>
    <row r="12" spans="1:15" x14ac:dyDescent="0.25">
      <c r="A12" s="7">
        <v>1</v>
      </c>
      <c r="B12" s="8" t="s">
        <v>406</v>
      </c>
      <c r="C12" s="7" t="s">
        <v>25</v>
      </c>
      <c r="D12" s="7" t="s">
        <v>15</v>
      </c>
      <c r="E12" s="7" t="s">
        <v>550</v>
      </c>
      <c r="F12" s="7" t="s">
        <v>17</v>
      </c>
      <c r="G12" s="7">
        <v>630</v>
      </c>
      <c r="H12" s="7">
        <v>14</v>
      </c>
      <c r="I12" s="7">
        <v>2</v>
      </c>
      <c r="J12" s="7">
        <v>8.75</v>
      </c>
      <c r="K12" s="4"/>
      <c r="L12" s="4"/>
      <c r="M12" s="4"/>
      <c r="N12" s="4"/>
      <c r="O12" s="4"/>
    </row>
    <row r="13" spans="1:15" x14ac:dyDescent="0.25">
      <c r="A13" s="7">
        <v>2</v>
      </c>
      <c r="B13" s="8" t="s">
        <v>312</v>
      </c>
      <c r="C13" s="7" t="s">
        <v>26</v>
      </c>
      <c r="D13" s="7" t="s">
        <v>15</v>
      </c>
      <c r="E13" s="7" t="s">
        <v>550</v>
      </c>
      <c r="F13" s="7" t="s">
        <v>17</v>
      </c>
      <c r="G13" s="7">
        <v>593</v>
      </c>
      <c r="H13" s="7">
        <v>13</v>
      </c>
      <c r="I13" s="7">
        <v>3</v>
      </c>
      <c r="J13" s="7">
        <v>8.24</v>
      </c>
    </row>
    <row r="14" spans="1:15" x14ac:dyDescent="0.25">
      <c r="A14" s="7">
        <v>3</v>
      </c>
      <c r="B14" s="8" t="s">
        <v>313</v>
      </c>
      <c r="C14" s="7" t="s">
        <v>33</v>
      </c>
      <c r="D14" s="7" t="s">
        <v>15</v>
      </c>
      <c r="E14" s="7" t="s">
        <v>550</v>
      </c>
      <c r="F14" s="7" t="s">
        <v>17</v>
      </c>
      <c r="G14" s="7">
        <v>583</v>
      </c>
      <c r="H14" s="7">
        <v>9</v>
      </c>
      <c r="I14" s="7">
        <v>4</v>
      </c>
      <c r="J14" s="7">
        <v>8.1</v>
      </c>
    </row>
    <row r="15" spans="1:15" x14ac:dyDescent="0.25">
      <c r="A15" s="7">
        <v>4</v>
      </c>
      <c r="B15" s="8" t="s">
        <v>318</v>
      </c>
      <c r="C15" s="7" t="s">
        <v>286</v>
      </c>
      <c r="D15" s="7" t="s">
        <v>15</v>
      </c>
      <c r="E15" s="7" t="s">
        <v>550</v>
      </c>
      <c r="F15" s="7" t="s">
        <v>17</v>
      </c>
      <c r="G15" s="7">
        <v>579</v>
      </c>
      <c r="H15" s="7">
        <v>11</v>
      </c>
      <c r="I15" s="7">
        <v>3</v>
      </c>
      <c r="J15" s="7">
        <v>8.0399999999999991</v>
      </c>
    </row>
    <row r="16" spans="1:15" x14ac:dyDescent="0.25">
      <c r="A16" s="7">
        <v>5</v>
      </c>
      <c r="B16" s="8" t="s">
        <v>551</v>
      </c>
      <c r="C16" s="7" t="s">
        <v>37</v>
      </c>
      <c r="D16" s="7" t="s">
        <v>15</v>
      </c>
      <c r="E16" s="7" t="s">
        <v>550</v>
      </c>
      <c r="F16" s="7" t="s">
        <v>17</v>
      </c>
      <c r="G16" s="7">
        <v>563</v>
      </c>
      <c r="H16" s="7">
        <v>4</v>
      </c>
      <c r="I16" s="7">
        <v>1</v>
      </c>
      <c r="J16" s="7">
        <v>7.82</v>
      </c>
    </row>
    <row r="17" spans="1:10" x14ac:dyDescent="0.25">
      <c r="A17" s="7">
        <v>6</v>
      </c>
      <c r="B17" s="8" t="s">
        <v>552</v>
      </c>
      <c r="C17" s="7" t="s">
        <v>553</v>
      </c>
      <c r="D17" s="7" t="s">
        <v>15</v>
      </c>
      <c r="E17" s="7" t="s">
        <v>550</v>
      </c>
      <c r="F17" s="7" t="s">
        <v>17</v>
      </c>
      <c r="G17" s="7">
        <v>554</v>
      </c>
      <c r="H17" s="7">
        <v>10</v>
      </c>
      <c r="I17" s="7">
        <v>2</v>
      </c>
      <c r="J17" s="7">
        <v>7.69</v>
      </c>
    </row>
    <row r="18" spans="1:10" x14ac:dyDescent="0.25">
      <c r="A18" s="7">
        <v>7</v>
      </c>
      <c r="B18" s="8" t="s">
        <v>554</v>
      </c>
      <c r="C18" s="7" t="s">
        <v>32</v>
      </c>
      <c r="D18" s="7" t="s">
        <v>15</v>
      </c>
      <c r="E18" s="7" t="s">
        <v>550</v>
      </c>
      <c r="F18" s="7" t="s">
        <v>17</v>
      </c>
      <c r="G18" s="7">
        <v>547</v>
      </c>
      <c r="H18" s="7">
        <v>8</v>
      </c>
      <c r="I18" s="7">
        <v>2</v>
      </c>
      <c r="J18" s="7">
        <v>7.6</v>
      </c>
    </row>
    <row r="19" spans="1:10" x14ac:dyDescent="0.25">
      <c r="A19" s="7">
        <v>8</v>
      </c>
      <c r="B19" s="8" t="s">
        <v>555</v>
      </c>
      <c r="C19" s="7" t="s">
        <v>139</v>
      </c>
      <c r="D19" s="7" t="s">
        <v>15</v>
      </c>
      <c r="E19" s="7" t="s">
        <v>550</v>
      </c>
      <c r="F19" s="7" t="s">
        <v>17</v>
      </c>
      <c r="G19" s="7">
        <v>546</v>
      </c>
      <c r="H19" s="7">
        <v>5</v>
      </c>
      <c r="I19" s="7">
        <v>1</v>
      </c>
      <c r="J19" s="7">
        <v>7.58</v>
      </c>
    </row>
    <row r="20" spans="1:10" ht="30" x14ac:dyDescent="0.25">
      <c r="A20" s="7">
        <v>9</v>
      </c>
      <c r="B20" s="8" t="s">
        <v>556</v>
      </c>
      <c r="C20" s="7" t="s">
        <v>51</v>
      </c>
      <c r="D20" s="7" t="s">
        <v>15</v>
      </c>
      <c r="E20" s="7" t="s">
        <v>550</v>
      </c>
      <c r="F20" s="7" t="s">
        <v>17</v>
      </c>
      <c r="G20" s="7">
        <v>544</v>
      </c>
      <c r="H20" s="7">
        <v>5</v>
      </c>
      <c r="I20" s="7">
        <v>1</v>
      </c>
      <c r="J20" s="7">
        <v>7.56</v>
      </c>
    </row>
    <row r="21" spans="1:10" x14ac:dyDescent="0.25">
      <c r="A21" s="7">
        <v>10</v>
      </c>
      <c r="B21" s="8" t="s">
        <v>316</v>
      </c>
      <c r="C21" s="7" t="s">
        <v>286</v>
      </c>
      <c r="D21" s="7" t="s">
        <v>15</v>
      </c>
      <c r="E21" s="7" t="s">
        <v>550</v>
      </c>
      <c r="F21" s="7" t="s">
        <v>17</v>
      </c>
      <c r="G21" s="7">
        <v>541</v>
      </c>
      <c r="H21" s="7">
        <v>9</v>
      </c>
      <c r="I21" s="7">
        <v>2</v>
      </c>
      <c r="J21" s="7">
        <v>7.51</v>
      </c>
    </row>
    <row r="22" spans="1:10" x14ac:dyDescent="0.25">
      <c r="A22" s="7">
        <v>11</v>
      </c>
      <c r="B22" s="8" t="s">
        <v>324</v>
      </c>
      <c r="C22" s="7" t="s">
        <v>72</v>
      </c>
      <c r="D22" s="7" t="s">
        <v>15</v>
      </c>
      <c r="E22" s="7" t="s">
        <v>550</v>
      </c>
      <c r="F22" s="7" t="s">
        <v>17</v>
      </c>
      <c r="G22" s="7">
        <v>537</v>
      </c>
      <c r="H22" s="7">
        <v>3</v>
      </c>
      <c r="I22" s="7">
        <v>2</v>
      </c>
      <c r="J22" s="7">
        <v>7.46</v>
      </c>
    </row>
    <row r="23" spans="1:10" x14ac:dyDescent="0.25">
      <c r="A23" s="7">
        <v>12</v>
      </c>
      <c r="B23" s="8" t="s">
        <v>557</v>
      </c>
      <c r="C23" s="7" t="s">
        <v>286</v>
      </c>
      <c r="D23" s="7" t="s">
        <v>15</v>
      </c>
      <c r="E23" s="7" t="s">
        <v>550</v>
      </c>
      <c r="F23" s="7" t="s">
        <v>17</v>
      </c>
      <c r="G23" s="7">
        <v>536</v>
      </c>
      <c r="H23" s="7">
        <v>11</v>
      </c>
      <c r="I23" s="7">
        <v>5</v>
      </c>
      <c r="J23" s="7">
        <v>7.44</v>
      </c>
    </row>
    <row r="24" spans="1:10" x14ac:dyDescent="0.25">
      <c r="A24" s="7">
        <v>13</v>
      </c>
      <c r="B24" s="8" t="s">
        <v>315</v>
      </c>
      <c r="C24" s="7" t="s">
        <v>237</v>
      </c>
      <c r="D24" s="7" t="s">
        <v>15</v>
      </c>
      <c r="E24" s="7" t="s">
        <v>550</v>
      </c>
      <c r="F24" s="7" t="s">
        <v>17</v>
      </c>
      <c r="G24" s="7">
        <v>522</v>
      </c>
      <c r="H24" s="7">
        <v>6</v>
      </c>
      <c r="I24" s="7">
        <v>0</v>
      </c>
      <c r="J24" s="7">
        <v>7.25</v>
      </c>
    </row>
    <row r="25" spans="1:10" x14ac:dyDescent="0.25">
      <c r="A25" s="7">
        <v>14</v>
      </c>
      <c r="B25" s="8" t="s">
        <v>558</v>
      </c>
      <c r="C25" s="7" t="s">
        <v>256</v>
      </c>
      <c r="D25" s="7" t="s">
        <v>15</v>
      </c>
      <c r="E25" s="7" t="s">
        <v>550</v>
      </c>
      <c r="F25" s="7" t="s">
        <v>17</v>
      </c>
      <c r="G25" s="7">
        <v>503</v>
      </c>
      <c r="H25" s="7">
        <v>3</v>
      </c>
      <c r="I25" s="7">
        <v>2</v>
      </c>
      <c r="J25" s="7">
        <v>6.99</v>
      </c>
    </row>
    <row r="26" spans="1:10" x14ac:dyDescent="0.25">
      <c r="A26" s="7">
        <v>15</v>
      </c>
      <c r="B26" s="8" t="s">
        <v>322</v>
      </c>
      <c r="C26" s="7" t="s">
        <v>139</v>
      </c>
      <c r="D26" s="7" t="s">
        <v>15</v>
      </c>
      <c r="E26" s="7" t="s">
        <v>550</v>
      </c>
      <c r="F26" s="7" t="s">
        <v>17</v>
      </c>
      <c r="G26" s="7">
        <v>496</v>
      </c>
      <c r="H26" s="7">
        <v>8</v>
      </c>
      <c r="I26" s="7">
        <v>3</v>
      </c>
      <c r="J26" s="7">
        <v>6.89</v>
      </c>
    </row>
    <row r="27" spans="1:10" x14ac:dyDescent="0.25">
      <c r="A27" s="7">
        <v>16</v>
      </c>
      <c r="B27" s="8" t="s">
        <v>323</v>
      </c>
      <c r="C27" s="7" t="s">
        <v>286</v>
      </c>
      <c r="D27" s="7" t="s">
        <v>15</v>
      </c>
      <c r="E27" s="7" t="s">
        <v>550</v>
      </c>
      <c r="F27" s="7" t="s">
        <v>17</v>
      </c>
      <c r="G27" s="7">
        <v>489</v>
      </c>
      <c r="H27" s="7">
        <v>5</v>
      </c>
      <c r="I27" s="7">
        <v>4</v>
      </c>
      <c r="J27" s="7">
        <v>6.79</v>
      </c>
    </row>
    <row r="28" spans="1:10" x14ac:dyDescent="0.25">
      <c r="A28" s="7">
        <v>17</v>
      </c>
      <c r="B28" s="8" t="s">
        <v>320</v>
      </c>
      <c r="C28" s="7" t="s">
        <v>32</v>
      </c>
      <c r="D28" s="7" t="s">
        <v>15</v>
      </c>
      <c r="E28" s="7" t="s">
        <v>550</v>
      </c>
      <c r="F28" s="7" t="s">
        <v>17</v>
      </c>
      <c r="G28" s="7">
        <v>485</v>
      </c>
      <c r="H28" s="7">
        <v>2</v>
      </c>
      <c r="I28" s="7">
        <v>1</v>
      </c>
      <c r="J28" s="7">
        <v>6.74</v>
      </c>
    </row>
    <row r="29" spans="1:10" x14ac:dyDescent="0.25">
      <c r="A29" s="7">
        <v>18</v>
      </c>
      <c r="B29" s="8" t="s">
        <v>559</v>
      </c>
      <c r="C29" s="7" t="s">
        <v>30</v>
      </c>
      <c r="D29" s="7" t="s">
        <v>15</v>
      </c>
      <c r="E29" s="7" t="s">
        <v>550</v>
      </c>
      <c r="F29" s="7" t="s">
        <v>17</v>
      </c>
      <c r="G29" s="7">
        <v>467</v>
      </c>
      <c r="H29" s="7">
        <v>1</v>
      </c>
      <c r="I29" s="7">
        <v>0</v>
      </c>
      <c r="J29" s="7">
        <v>6.49</v>
      </c>
    </row>
    <row r="30" spans="1:10" x14ac:dyDescent="0.25">
      <c r="A30" s="7">
        <v>19</v>
      </c>
      <c r="B30" s="8" t="s">
        <v>560</v>
      </c>
      <c r="C30" s="7" t="s">
        <v>28</v>
      </c>
      <c r="D30" s="7" t="s">
        <v>15</v>
      </c>
      <c r="E30" s="7" t="s">
        <v>550</v>
      </c>
      <c r="F30" s="7" t="s">
        <v>17</v>
      </c>
      <c r="G30" s="7">
        <v>408</v>
      </c>
      <c r="H30" s="7">
        <v>3</v>
      </c>
      <c r="I30" s="7">
        <v>0</v>
      </c>
      <c r="J30" s="7">
        <v>5.67</v>
      </c>
    </row>
    <row r="31" spans="1:10" x14ac:dyDescent="0.25">
      <c r="A31" s="7">
        <v>1</v>
      </c>
      <c r="B31" s="8" t="s">
        <v>327</v>
      </c>
      <c r="C31" s="7" t="s">
        <v>50</v>
      </c>
      <c r="D31" s="7" t="s">
        <v>15</v>
      </c>
      <c r="E31" s="7" t="s">
        <v>38</v>
      </c>
      <c r="F31" s="7" t="s">
        <v>17</v>
      </c>
      <c r="G31" s="7">
        <v>633</v>
      </c>
      <c r="H31" s="7">
        <v>19</v>
      </c>
      <c r="I31" s="7">
        <v>4</v>
      </c>
      <c r="J31" s="7">
        <v>8.7899999999999991</v>
      </c>
    </row>
    <row r="32" spans="1:10" x14ac:dyDescent="0.25">
      <c r="A32" s="7">
        <v>2</v>
      </c>
      <c r="B32" s="8" t="s">
        <v>329</v>
      </c>
      <c r="C32" s="7" t="s">
        <v>30</v>
      </c>
      <c r="D32" s="7" t="s">
        <v>15</v>
      </c>
      <c r="E32" s="7" t="s">
        <v>38</v>
      </c>
      <c r="F32" s="7" t="s">
        <v>17</v>
      </c>
      <c r="G32" s="7">
        <v>601</v>
      </c>
      <c r="H32" s="7">
        <v>12</v>
      </c>
      <c r="I32" s="7">
        <v>5</v>
      </c>
      <c r="J32" s="7">
        <v>8.35</v>
      </c>
    </row>
    <row r="33" spans="1:10" x14ac:dyDescent="0.25">
      <c r="A33" s="7">
        <v>3</v>
      </c>
      <c r="B33" s="8" t="s">
        <v>332</v>
      </c>
      <c r="C33" s="7" t="s">
        <v>32</v>
      </c>
      <c r="D33" s="7" t="s">
        <v>15</v>
      </c>
      <c r="E33" s="7" t="s">
        <v>38</v>
      </c>
      <c r="F33" s="7" t="s">
        <v>17</v>
      </c>
      <c r="G33" s="7">
        <v>546</v>
      </c>
      <c r="H33" s="7">
        <v>6</v>
      </c>
      <c r="I33" s="7">
        <v>5</v>
      </c>
      <c r="J33" s="7">
        <v>7.58</v>
      </c>
    </row>
    <row r="34" spans="1:10" x14ac:dyDescent="0.25">
      <c r="A34" s="7">
        <v>4</v>
      </c>
      <c r="B34" s="8" t="s">
        <v>333</v>
      </c>
      <c r="C34" s="7" t="s">
        <v>251</v>
      </c>
      <c r="D34" s="7" t="s">
        <v>15</v>
      </c>
      <c r="E34" s="7" t="s">
        <v>38</v>
      </c>
      <c r="F34" s="7" t="s">
        <v>17</v>
      </c>
      <c r="G34" s="7">
        <v>534</v>
      </c>
      <c r="H34" s="7">
        <v>6</v>
      </c>
      <c r="I34" s="7">
        <v>1</v>
      </c>
      <c r="J34" s="7">
        <v>7.42</v>
      </c>
    </row>
    <row r="35" spans="1:10" x14ac:dyDescent="0.25">
      <c r="A35" s="7">
        <v>5</v>
      </c>
      <c r="B35" s="8" t="s">
        <v>561</v>
      </c>
      <c r="C35" s="7" t="s">
        <v>240</v>
      </c>
      <c r="D35" s="7" t="s">
        <v>15</v>
      </c>
      <c r="E35" s="7" t="s">
        <v>38</v>
      </c>
      <c r="F35" s="7" t="s">
        <v>17</v>
      </c>
      <c r="G35" s="7">
        <v>504</v>
      </c>
      <c r="H35" s="7">
        <v>7</v>
      </c>
      <c r="I35" s="7">
        <v>5</v>
      </c>
      <c r="J35" s="7">
        <v>7</v>
      </c>
    </row>
    <row r="36" spans="1:10" x14ac:dyDescent="0.25">
      <c r="A36" s="7">
        <v>1</v>
      </c>
      <c r="B36" s="8" t="s">
        <v>334</v>
      </c>
      <c r="C36" s="7" t="s">
        <v>300</v>
      </c>
      <c r="D36" s="7" t="s">
        <v>15</v>
      </c>
      <c r="E36" s="7" t="s">
        <v>41</v>
      </c>
      <c r="F36" s="7" t="s">
        <v>17</v>
      </c>
      <c r="G36" s="7">
        <v>638</v>
      </c>
      <c r="H36" s="7">
        <v>21</v>
      </c>
      <c r="I36" s="7">
        <v>6</v>
      </c>
      <c r="J36" s="7">
        <v>8.86</v>
      </c>
    </row>
    <row r="37" spans="1:10" x14ac:dyDescent="0.25">
      <c r="A37" s="7">
        <v>2</v>
      </c>
      <c r="B37" s="8" t="s">
        <v>562</v>
      </c>
      <c r="C37" s="7" t="s">
        <v>14</v>
      </c>
      <c r="D37" s="7" t="s">
        <v>15</v>
      </c>
      <c r="E37" s="7" t="s">
        <v>41</v>
      </c>
      <c r="F37" s="7" t="s">
        <v>17</v>
      </c>
      <c r="G37" s="7">
        <v>560</v>
      </c>
      <c r="H37" s="7">
        <v>11</v>
      </c>
      <c r="I37" s="7">
        <v>3</v>
      </c>
      <c r="J37" s="7">
        <v>7.78</v>
      </c>
    </row>
    <row r="38" spans="1:10" x14ac:dyDescent="0.25">
      <c r="A38" s="7">
        <v>3</v>
      </c>
      <c r="B38" s="8" t="s">
        <v>563</v>
      </c>
      <c r="C38" s="7" t="s">
        <v>564</v>
      </c>
      <c r="D38" s="7" t="s">
        <v>15</v>
      </c>
      <c r="E38" s="7" t="s">
        <v>41</v>
      </c>
      <c r="F38" s="7" t="s">
        <v>17</v>
      </c>
      <c r="G38" s="7">
        <v>543</v>
      </c>
      <c r="H38" s="7">
        <v>11</v>
      </c>
      <c r="I38" s="7">
        <v>5</v>
      </c>
      <c r="J38" s="7">
        <v>7.54</v>
      </c>
    </row>
    <row r="39" spans="1:10" x14ac:dyDescent="0.25">
      <c r="A39" s="7">
        <v>4</v>
      </c>
      <c r="B39" s="8" t="s">
        <v>335</v>
      </c>
      <c r="C39" s="7" t="s">
        <v>33</v>
      </c>
      <c r="D39" s="7" t="s">
        <v>15</v>
      </c>
      <c r="E39" s="7" t="s">
        <v>41</v>
      </c>
      <c r="F39" s="7" t="s">
        <v>17</v>
      </c>
      <c r="G39" s="7">
        <v>527</v>
      </c>
      <c r="H39" s="7">
        <v>7</v>
      </c>
      <c r="I39" s="7">
        <v>0</v>
      </c>
      <c r="J39" s="7">
        <v>7.32</v>
      </c>
    </row>
    <row r="40" spans="1:10" x14ac:dyDescent="0.25">
      <c r="A40" s="7">
        <v>1</v>
      </c>
      <c r="B40" s="8" t="s">
        <v>565</v>
      </c>
      <c r="C40" s="7" t="s">
        <v>240</v>
      </c>
      <c r="D40" s="7" t="s">
        <v>43</v>
      </c>
      <c r="E40" s="7" t="s">
        <v>547</v>
      </c>
      <c r="F40" s="7" t="s">
        <v>17</v>
      </c>
      <c r="G40" s="7">
        <v>667</v>
      </c>
      <c r="H40" s="7">
        <v>31</v>
      </c>
      <c r="I40" s="7">
        <v>9</v>
      </c>
      <c r="J40" s="7">
        <v>9.26</v>
      </c>
    </row>
    <row r="41" spans="1:10" x14ac:dyDescent="0.25">
      <c r="A41" s="7">
        <v>2</v>
      </c>
      <c r="B41" s="8" t="s">
        <v>338</v>
      </c>
      <c r="C41" s="7" t="s">
        <v>22</v>
      </c>
      <c r="D41" s="7" t="s">
        <v>43</v>
      </c>
      <c r="E41" s="7" t="s">
        <v>547</v>
      </c>
      <c r="F41" s="7" t="s">
        <v>17</v>
      </c>
      <c r="G41" s="7">
        <v>656</v>
      </c>
      <c r="H41" s="7">
        <v>26</v>
      </c>
      <c r="I41" s="7">
        <v>7</v>
      </c>
      <c r="J41" s="7">
        <v>9.11</v>
      </c>
    </row>
    <row r="42" spans="1:10" x14ac:dyDescent="0.25">
      <c r="A42" s="7">
        <v>3</v>
      </c>
      <c r="B42" s="8" t="s">
        <v>367</v>
      </c>
      <c r="C42" s="7" t="s">
        <v>37</v>
      </c>
      <c r="D42" s="7" t="s">
        <v>43</v>
      </c>
      <c r="E42" s="7" t="s">
        <v>547</v>
      </c>
      <c r="F42" s="7" t="s">
        <v>17</v>
      </c>
      <c r="G42" s="7">
        <v>647</v>
      </c>
      <c r="H42" s="7">
        <v>22</v>
      </c>
      <c r="I42" s="7">
        <v>4</v>
      </c>
      <c r="J42" s="7">
        <v>8.99</v>
      </c>
    </row>
    <row r="43" spans="1:10" x14ac:dyDescent="0.25">
      <c r="A43" s="7">
        <v>4</v>
      </c>
      <c r="B43" s="8" t="s">
        <v>336</v>
      </c>
      <c r="C43" s="7" t="s">
        <v>61</v>
      </c>
      <c r="D43" s="7" t="s">
        <v>43</v>
      </c>
      <c r="E43" s="7" t="s">
        <v>547</v>
      </c>
      <c r="F43" s="7" t="s">
        <v>17</v>
      </c>
      <c r="G43" s="7">
        <v>645</v>
      </c>
      <c r="H43" s="7">
        <v>22</v>
      </c>
      <c r="I43" s="7">
        <v>6</v>
      </c>
      <c r="J43" s="7">
        <v>8.9600000000000009</v>
      </c>
    </row>
    <row r="44" spans="1:10" x14ac:dyDescent="0.25">
      <c r="A44" s="7">
        <v>5</v>
      </c>
      <c r="B44" s="8" t="s">
        <v>566</v>
      </c>
      <c r="C44" s="7" t="s">
        <v>97</v>
      </c>
      <c r="D44" s="7" t="s">
        <v>43</v>
      </c>
      <c r="E44" s="7" t="s">
        <v>547</v>
      </c>
      <c r="F44" s="7" t="s">
        <v>17</v>
      </c>
      <c r="G44" s="7">
        <v>638</v>
      </c>
      <c r="H44" s="7">
        <v>21</v>
      </c>
      <c r="I44" s="7">
        <v>6</v>
      </c>
      <c r="J44" s="7">
        <v>8.86</v>
      </c>
    </row>
    <row r="45" spans="1:10" x14ac:dyDescent="0.25">
      <c r="A45" s="7">
        <v>6</v>
      </c>
      <c r="B45" s="8" t="s">
        <v>567</v>
      </c>
      <c r="C45" s="7" t="s">
        <v>46</v>
      </c>
      <c r="D45" s="7" t="s">
        <v>43</v>
      </c>
      <c r="E45" s="7" t="s">
        <v>547</v>
      </c>
      <c r="F45" s="7" t="s">
        <v>17</v>
      </c>
      <c r="G45" s="7">
        <v>635</v>
      </c>
      <c r="H45" s="7">
        <v>18</v>
      </c>
      <c r="I45" s="7">
        <v>7</v>
      </c>
      <c r="J45" s="7">
        <v>8.82</v>
      </c>
    </row>
    <row r="46" spans="1:10" x14ac:dyDescent="0.25">
      <c r="A46" s="7">
        <v>7</v>
      </c>
      <c r="B46" s="8" t="s">
        <v>339</v>
      </c>
      <c r="C46" s="7" t="s">
        <v>23</v>
      </c>
      <c r="D46" s="7" t="s">
        <v>43</v>
      </c>
      <c r="E46" s="7" t="s">
        <v>547</v>
      </c>
      <c r="F46" s="7" t="s">
        <v>17</v>
      </c>
      <c r="G46" s="7">
        <v>605</v>
      </c>
      <c r="H46" s="7">
        <v>11</v>
      </c>
      <c r="I46" s="7">
        <v>4</v>
      </c>
      <c r="J46" s="7">
        <v>8.4</v>
      </c>
    </row>
    <row r="47" spans="1:10" x14ac:dyDescent="0.25">
      <c r="A47" s="7">
        <v>8</v>
      </c>
      <c r="B47" s="8" t="s">
        <v>568</v>
      </c>
      <c r="C47" s="7" t="s">
        <v>36</v>
      </c>
      <c r="D47" s="7" t="s">
        <v>43</v>
      </c>
      <c r="E47" s="7" t="s">
        <v>547</v>
      </c>
      <c r="F47" s="7" t="s">
        <v>17</v>
      </c>
      <c r="G47" s="7">
        <v>599</v>
      </c>
      <c r="H47" s="7">
        <v>13</v>
      </c>
      <c r="I47" s="7">
        <v>8</v>
      </c>
      <c r="J47" s="7">
        <v>8.32</v>
      </c>
    </row>
    <row r="48" spans="1:10" x14ac:dyDescent="0.25">
      <c r="A48" s="7">
        <v>9</v>
      </c>
      <c r="B48" s="8" t="s">
        <v>569</v>
      </c>
      <c r="C48" s="7" t="s">
        <v>116</v>
      </c>
      <c r="D48" s="7" t="s">
        <v>43</v>
      </c>
      <c r="E48" s="7" t="s">
        <v>547</v>
      </c>
      <c r="F48" s="7" t="s">
        <v>17</v>
      </c>
      <c r="G48" s="7">
        <v>513</v>
      </c>
      <c r="H48" s="7">
        <v>5</v>
      </c>
      <c r="I48" s="7">
        <v>1</v>
      </c>
      <c r="J48" s="7">
        <v>7.12</v>
      </c>
    </row>
    <row r="49" spans="1:10" x14ac:dyDescent="0.25">
      <c r="A49" s="7">
        <v>1</v>
      </c>
      <c r="B49" s="8" t="s">
        <v>570</v>
      </c>
      <c r="C49" s="7" t="s">
        <v>23</v>
      </c>
      <c r="D49" s="7" t="s">
        <v>43</v>
      </c>
      <c r="E49" s="7" t="s">
        <v>550</v>
      </c>
      <c r="F49" s="7" t="s">
        <v>17</v>
      </c>
      <c r="G49" s="7">
        <v>696</v>
      </c>
      <c r="H49" s="7">
        <v>48</v>
      </c>
      <c r="I49" s="7">
        <v>21</v>
      </c>
      <c r="J49" s="7">
        <v>9.67</v>
      </c>
    </row>
    <row r="50" spans="1:10" x14ac:dyDescent="0.25">
      <c r="A50" s="7">
        <v>2</v>
      </c>
      <c r="B50" s="8" t="s">
        <v>340</v>
      </c>
      <c r="C50" s="7" t="s">
        <v>231</v>
      </c>
      <c r="D50" s="7" t="s">
        <v>43</v>
      </c>
      <c r="E50" s="7" t="s">
        <v>550</v>
      </c>
      <c r="F50" s="7" t="s">
        <v>17</v>
      </c>
      <c r="G50" s="7">
        <v>695</v>
      </c>
      <c r="H50" s="7">
        <v>48</v>
      </c>
      <c r="I50" s="7">
        <v>17</v>
      </c>
      <c r="J50" s="7">
        <v>9.65</v>
      </c>
    </row>
    <row r="51" spans="1:10" x14ac:dyDescent="0.25">
      <c r="A51" s="7">
        <v>3</v>
      </c>
      <c r="B51" s="8" t="s">
        <v>343</v>
      </c>
      <c r="C51" s="7" t="s">
        <v>137</v>
      </c>
      <c r="D51" s="7" t="s">
        <v>43</v>
      </c>
      <c r="E51" s="7" t="s">
        <v>550</v>
      </c>
      <c r="F51" s="7" t="s">
        <v>17</v>
      </c>
      <c r="G51" s="7">
        <v>692</v>
      </c>
      <c r="H51" s="7">
        <v>46</v>
      </c>
      <c r="I51" s="7">
        <v>21</v>
      </c>
      <c r="J51" s="7">
        <v>9.61</v>
      </c>
    </row>
    <row r="52" spans="1:10" x14ac:dyDescent="0.25">
      <c r="A52" s="7">
        <v>4</v>
      </c>
      <c r="B52" s="8" t="s">
        <v>354</v>
      </c>
      <c r="C52" s="7" t="s">
        <v>75</v>
      </c>
      <c r="D52" s="7" t="s">
        <v>43</v>
      </c>
      <c r="E52" s="7" t="s">
        <v>550</v>
      </c>
      <c r="F52" s="7" t="s">
        <v>17</v>
      </c>
      <c r="G52" s="7">
        <v>691</v>
      </c>
      <c r="H52" s="7">
        <v>49</v>
      </c>
      <c r="I52" s="7">
        <v>18</v>
      </c>
      <c r="J52" s="7">
        <v>9.6</v>
      </c>
    </row>
    <row r="53" spans="1:10" x14ac:dyDescent="0.25">
      <c r="A53" s="7">
        <v>5</v>
      </c>
      <c r="B53" s="8" t="s">
        <v>346</v>
      </c>
      <c r="C53" s="7" t="s">
        <v>137</v>
      </c>
      <c r="D53" s="7" t="s">
        <v>43</v>
      </c>
      <c r="E53" s="7" t="s">
        <v>550</v>
      </c>
      <c r="F53" s="7" t="s">
        <v>17</v>
      </c>
      <c r="G53" s="7">
        <v>689</v>
      </c>
      <c r="H53" s="7">
        <v>45</v>
      </c>
      <c r="I53" s="7">
        <v>17</v>
      </c>
      <c r="J53" s="7">
        <v>9.57</v>
      </c>
    </row>
    <row r="54" spans="1:10" x14ac:dyDescent="0.25">
      <c r="A54" s="7">
        <v>6</v>
      </c>
      <c r="B54" s="8" t="s">
        <v>571</v>
      </c>
      <c r="C54" s="7" t="s">
        <v>137</v>
      </c>
      <c r="D54" s="7" t="s">
        <v>43</v>
      </c>
      <c r="E54" s="7" t="s">
        <v>550</v>
      </c>
      <c r="F54" s="7" t="s">
        <v>17</v>
      </c>
      <c r="G54" s="7">
        <v>689</v>
      </c>
      <c r="H54" s="7">
        <v>43</v>
      </c>
      <c r="I54" s="7">
        <v>14</v>
      </c>
      <c r="J54" s="7">
        <v>9.57</v>
      </c>
    </row>
    <row r="55" spans="1:10" x14ac:dyDescent="0.25">
      <c r="A55" s="7">
        <v>7</v>
      </c>
      <c r="B55" s="8" t="s">
        <v>349</v>
      </c>
      <c r="C55" s="7" t="s">
        <v>33</v>
      </c>
      <c r="D55" s="7" t="s">
        <v>43</v>
      </c>
      <c r="E55" s="7" t="s">
        <v>550</v>
      </c>
      <c r="F55" s="7" t="s">
        <v>17</v>
      </c>
      <c r="G55" s="7">
        <v>686</v>
      </c>
      <c r="H55" s="7">
        <v>42</v>
      </c>
      <c r="I55" s="7">
        <v>17</v>
      </c>
      <c r="J55" s="7">
        <v>9.5299999999999994</v>
      </c>
    </row>
    <row r="56" spans="1:10" x14ac:dyDescent="0.25">
      <c r="A56" s="7">
        <v>8</v>
      </c>
      <c r="B56" s="8" t="s">
        <v>368</v>
      </c>
      <c r="C56" s="7" t="s">
        <v>33</v>
      </c>
      <c r="D56" s="7" t="s">
        <v>43</v>
      </c>
      <c r="E56" s="7" t="s">
        <v>550</v>
      </c>
      <c r="F56" s="7" t="s">
        <v>17</v>
      </c>
      <c r="G56" s="7">
        <v>685</v>
      </c>
      <c r="H56" s="7">
        <v>43</v>
      </c>
      <c r="I56" s="7">
        <v>14</v>
      </c>
      <c r="J56" s="7">
        <v>9.51</v>
      </c>
    </row>
    <row r="57" spans="1:10" x14ac:dyDescent="0.25">
      <c r="A57" s="7">
        <v>9</v>
      </c>
      <c r="B57" s="8" t="s">
        <v>110</v>
      </c>
      <c r="C57" s="7" t="s">
        <v>33</v>
      </c>
      <c r="D57" s="7" t="s">
        <v>43</v>
      </c>
      <c r="E57" s="7" t="s">
        <v>550</v>
      </c>
      <c r="F57" s="7" t="s">
        <v>17</v>
      </c>
      <c r="G57" s="7">
        <v>685</v>
      </c>
      <c r="H57" s="7">
        <v>41</v>
      </c>
      <c r="I57" s="7">
        <v>18</v>
      </c>
      <c r="J57" s="7">
        <v>9.51</v>
      </c>
    </row>
    <row r="58" spans="1:10" x14ac:dyDescent="0.25">
      <c r="A58" s="7">
        <v>10</v>
      </c>
      <c r="B58" s="8" t="s">
        <v>342</v>
      </c>
      <c r="C58" s="7" t="s">
        <v>137</v>
      </c>
      <c r="D58" s="7" t="s">
        <v>43</v>
      </c>
      <c r="E58" s="7" t="s">
        <v>550</v>
      </c>
      <c r="F58" s="7" t="s">
        <v>17</v>
      </c>
      <c r="G58" s="7">
        <v>683</v>
      </c>
      <c r="H58" s="7">
        <v>38</v>
      </c>
      <c r="I58" s="7">
        <v>21</v>
      </c>
      <c r="J58" s="7">
        <v>9.49</v>
      </c>
    </row>
    <row r="59" spans="1:10" x14ac:dyDescent="0.25">
      <c r="A59" s="7">
        <v>11</v>
      </c>
      <c r="B59" s="8" t="s">
        <v>351</v>
      </c>
      <c r="C59" s="7" t="s">
        <v>75</v>
      </c>
      <c r="D59" s="7" t="s">
        <v>43</v>
      </c>
      <c r="E59" s="7" t="s">
        <v>550</v>
      </c>
      <c r="F59" s="7" t="s">
        <v>17</v>
      </c>
      <c r="G59" s="7">
        <v>681</v>
      </c>
      <c r="H59" s="7">
        <v>37</v>
      </c>
      <c r="I59" s="7">
        <v>11</v>
      </c>
      <c r="J59" s="7">
        <v>9.4600000000000009</v>
      </c>
    </row>
    <row r="60" spans="1:10" x14ac:dyDescent="0.25">
      <c r="A60" s="7">
        <v>12</v>
      </c>
      <c r="B60" s="8" t="s">
        <v>359</v>
      </c>
      <c r="C60" s="7" t="s">
        <v>47</v>
      </c>
      <c r="D60" s="7" t="s">
        <v>43</v>
      </c>
      <c r="E60" s="7" t="s">
        <v>550</v>
      </c>
      <c r="F60" s="7" t="s">
        <v>17</v>
      </c>
      <c r="G60" s="7">
        <v>677</v>
      </c>
      <c r="H60" s="7">
        <v>37</v>
      </c>
      <c r="I60" s="7">
        <v>12</v>
      </c>
      <c r="J60" s="7">
        <v>9.4</v>
      </c>
    </row>
    <row r="61" spans="1:10" x14ac:dyDescent="0.25">
      <c r="A61" s="7">
        <v>13</v>
      </c>
      <c r="B61" s="8" t="s">
        <v>572</v>
      </c>
      <c r="C61" s="7" t="s">
        <v>232</v>
      </c>
      <c r="D61" s="7" t="s">
        <v>43</v>
      </c>
      <c r="E61" s="7" t="s">
        <v>550</v>
      </c>
      <c r="F61" s="7" t="s">
        <v>17</v>
      </c>
      <c r="G61" s="7">
        <v>677</v>
      </c>
      <c r="H61" s="7">
        <v>37</v>
      </c>
      <c r="I61" s="7">
        <v>9</v>
      </c>
      <c r="J61" s="7">
        <v>9.4</v>
      </c>
    </row>
    <row r="62" spans="1:10" x14ac:dyDescent="0.25">
      <c r="A62" s="7">
        <v>14</v>
      </c>
      <c r="B62" s="8" t="s">
        <v>347</v>
      </c>
      <c r="C62" s="7" t="s">
        <v>47</v>
      </c>
      <c r="D62" s="7" t="s">
        <v>43</v>
      </c>
      <c r="E62" s="7" t="s">
        <v>550</v>
      </c>
      <c r="F62" s="7" t="s">
        <v>17</v>
      </c>
      <c r="G62" s="7">
        <v>677</v>
      </c>
      <c r="H62" s="7">
        <v>36</v>
      </c>
      <c r="I62" s="7">
        <v>15</v>
      </c>
      <c r="J62" s="7">
        <v>9.4</v>
      </c>
    </row>
    <row r="63" spans="1:10" x14ac:dyDescent="0.25">
      <c r="A63" s="7">
        <v>15</v>
      </c>
      <c r="B63" s="8" t="s">
        <v>314</v>
      </c>
      <c r="C63" s="7" t="s">
        <v>58</v>
      </c>
      <c r="D63" s="7" t="s">
        <v>43</v>
      </c>
      <c r="E63" s="7" t="s">
        <v>550</v>
      </c>
      <c r="F63" s="7" t="s">
        <v>17</v>
      </c>
      <c r="G63" s="7">
        <v>676</v>
      </c>
      <c r="H63" s="7">
        <v>38</v>
      </c>
      <c r="I63" s="7">
        <v>12</v>
      </c>
      <c r="J63" s="7">
        <v>9.39</v>
      </c>
    </row>
    <row r="64" spans="1:10" x14ac:dyDescent="0.25">
      <c r="A64" s="7">
        <v>16</v>
      </c>
      <c r="B64" s="8" t="s">
        <v>361</v>
      </c>
      <c r="C64" s="7" t="s">
        <v>36</v>
      </c>
      <c r="D64" s="7" t="s">
        <v>43</v>
      </c>
      <c r="E64" s="7" t="s">
        <v>550</v>
      </c>
      <c r="F64" s="7" t="s">
        <v>17</v>
      </c>
      <c r="G64" s="7">
        <v>676</v>
      </c>
      <c r="H64" s="7">
        <v>35</v>
      </c>
      <c r="I64" s="7">
        <v>16</v>
      </c>
      <c r="J64" s="7">
        <v>9.39</v>
      </c>
    </row>
    <row r="65" spans="1:10" x14ac:dyDescent="0.25">
      <c r="A65" s="7">
        <v>17</v>
      </c>
      <c r="B65" s="8" t="s">
        <v>348</v>
      </c>
      <c r="C65" s="7" t="s">
        <v>23</v>
      </c>
      <c r="D65" s="7" t="s">
        <v>43</v>
      </c>
      <c r="E65" s="7" t="s">
        <v>550</v>
      </c>
      <c r="F65" s="7" t="s">
        <v>17</v>
      </c>
      <c r="G65" s="7">
        <v>676</v>
      </c>
      <c r="H65" s="7">
        <v>34</v>
      </c>
      <c r="I65" s="7">
        <v>16</v>
      </c>
      <c r="J65" s="7">
        <v>9.39</v>
      </c>
    </row>
    <row r="66" spans="1:10" x14ac:dyDescent="0.25">
      <c r="A66" s="7">
        <v>18</v>
      </c>
      <c r="B66" s="8" t="s">
        <v>341</v>
      </c>
      <c r="C66" s="7" t="s">
        <v>37</v>
      </c>
      <c r="D66" s="7" t="s">
        <v>43</v>
      </c>
      <c r="E66" s="7" t="s">
        <v>550</v>
      </c>
      <c r="F66" s="7" t="s">
        <v>17</v>
      </c>
      <c r="G66" s="7">
        <v>675</v>
      </c>
      <c r="H66" s="7">
        <v>32</v>
      </c>
      <c r="I66" s="7">
        <v>7</v>
      </c>
      <c r="J66" s="7">
        <v>9.3800000000000008</v>
      </c>
    </row>
    <row r="67" spans="1:10" x14ac:dyDescent="0.25">
      <c r="A67" s="7">
        <v>19</v>
      </c>
      <c r="B67" s="8" t="s">
        <v>111</v>
      </c>
      <c r="C67" s="7" t="s">
        <v>51</v>
      </c>
      <c r="D67" s="7" t="s">
        <v>43</v>
      </c>
      <c r="E67" s="7" t="s">
        <v>550</v>
      </c>
      <c r="F67" s="7" t="s">
        <v>17</v>
      </c>
      <c r="G67" s="7">
        <v>674</v>
      </c>
      <c r="H67" s="7">
        <v>33</v>
      </c>
      <c r="I67" s="7">
        <v>12</v>
      </c>
      <c r="J67" s="7">
        <v>9.36</v>
      </c>
    </row>
    <row r="68" spans="1:10" x14ac:dyDescent="0.25">
      <c r="A68" s="7">
        <v>20</v>
      </c>
      <c r="B68" s="8" t="s">
        <v>454</v>
      </c>
      <c r="C68" s="7" t="s">
        <v>267</v>
      </c>
      <c r="D68" s="7" t="s">
        <v>43</v>
      </c>
      <c r="E68" s="7" t="s">
        <v>550</v>
      </c>
      <c r="F68" s="7" t="s">
        <v>17</v>
      </c>
      <c r="G68" s="7">
        <v>672</v>
      </c>
      <c r="H68" s="7">
        <v>35</v>
      </c>
      <c r="I68" s="7">
        <v>10</v>
      </c>
      <c r="J68" s="7">
        <v>9.33</v>
      </c>
    </row>
    <row r="69" spans="1:10" x14ac:dyDescent="0.25">
      <c r="A69" s="7">
        <v>21</v>
      </c>
      <c r="B69" s="8" t="s">
        <v>531</v>
      </c>
      <c r="C69" s="7" t="s">
        <v>40</v>
      </c>
      <c r="D69" s="7" t="s">
        <v>43</v>
      </c>
      <c r="E69" s="7" t="s">
        <v>550</v>
      </c>
      <c r="F69" s="7" t="s">
        <v>17</v>
      </c>
      <c r="G69" s="7">
        <v>670</v>
      </c>
      <c r="H69" s="7">
        <v>32</v>
      </c>
      <c r="I69" s="7">
        <v>13</v>
      </c>
      <c r="J69" s="7">
        <v>9.31</v>
      </c>
    </row>
    <row r="70" spans="1:10" x14ac:dyDescent="0.25">
      <c r="A70" s="7">
        <v>22</v>
      </c>
      <c r="B70" s="8" t="s">
        <v>369</v>
      </c>
      <c r="C70" s="7" t="s">
        <v>298</v>
      </c>
      <c r="D70" s="7" t="s">
        <v>43</v>
      </c>
      <c r="E70" s="7" t="s">
        <v>550</v>
      </c>
      <c r="F70" s="7" t="s">
        <v>17</v>
      </c>
      <c r="G70" s="7">
        <v>667</v>
      </c>
      <c r="H70" s="7">
        <v>28</v>
      </c>
      <c r="I70" s="7">
        <v>11</v>
      </c>
      <c r="J70" s="7">
        <v>9.26</v>
      </c>
    </row>
    <row r="71" spans="1:10" x14ac:dyDescent="0.25">
      <c r="A71" s="7">
        <v>23</v>
      </c>
      <c r="B71" s="8" t="s">
        <v>352</v>
      </c>
      <c r="C71" s="7" t="s">
        <v>252</v>
      </c>
      <c r="D71" s="7" t="s">
        <v>43</v>
      </c>
      <c r="E71" s="7" t="s">
        <v>550</v>
      </c>
      <c r="F71" s="7" t="s">
        <v>17</v>
      </c>
      <c r="G71" s="7">
        <v>666</v>
      </c>
      <c r="H71" s="7">
        <v>28</v>
      </c>
      <c r="I71" s="7">
        <v>7</v>
      </c>
      <c r="J71" s="7">
        <v>9.25</v>
      </c>
    </row>
    <row r="72" spans="1:10" x14ac:dyDescent="0.25">
      <c r="A72" s="7">
        <v>24</v>
      </c>
      <c r="B72" s="8" t="s">
        <v>355</v>
      </c>
      <c r="C72" s="7" t="s">
        <v>25</v>
      </c>
      <c r="D72" s="7" t="s">
        <v>43</v>
      </c>
      <c r="E72" s="7" t="s">
        <v>550</v>
      </c>
      <c r="F72" s="7" t="s">
        <v>17</v>
      </c>
      <c r="G72" s="7">
        <v>666</v>
      </c>
      <c r="H72" s="7">
        <v>28</v>
      </c>
      <c r="I72" s="7">
        <v>6</v>
      </c>
      <c r="J72" s="7">
        <v>9.25</v>
      </c>
    </row>
    <row r="73" spans="1:10" x14ac:dyDescent="0.25">
      <c r="A73" s="7">
        <v>25</v>
      </c>
      <c r="B73" s="8" t="s">
        <v>373</v>
      </c>
      <c r="C73" s="7" t="s">
        <v>44</v>
      </c>
      <c r="D73" s="7" t="s">
        <v>43</v>
      </c>
      <c r="E73" s="7" t="s">
        <v>550</v>
      </c>
      <c r="F73" s="7" t="s">
        <v>17</v>
      </c>
      <c r="G73" s="7">
        <v>663</v>
      </c>
      <c r="H73" s="7">
        <v>28</v>
      </c>
      <c r="I73" s="7">
        <v>7</v>
      </c>
      <c r="J73" s="7">
        <v>9.2100000000000009</v>
      </c>
    </row>
    <row r="74" spans="1:10" x14ac:dyDescent="0.25">
      <c r="A74" s="7">
        <v>26</v>
      </c>
      <c r="B74" s="8" t="s">
        <v>383</v>
      </c>
      <c r="C74" s="7" t="s">
        <v>126</v>
      </c>
      <c r="D74" s="7" t="s">
        <v>43</v>
      </c>
      <c r="E74" s="7" t="s">
        <v>550</v>
      </c>
      <c r="F74" s="7" t="s">
        <v>17</v>
      </c>
      <c r="G74" s="7">
        <v>660</v>
      </c>
      <c r="H74" s="7">
        <v>30</v>
      </c>
      <c r="I74" s="7">
        <v>10</v>
      </c>
      <c r="J74" s="7">
        <v>9.17</v>
      </c>
    </row>
    <row r="75" spans="1:10" x14ac:dyDescent="0.25">
      <c r="A75" s="7">
        <v>27</v>
      </c>
      <c r="B75" s="8" t="s">
        <v>573</v>
      </c>
      <c r="C75" s="7" t="s">
        <v>28</v>
      </c>
      <c r="D75" s="7" t="s">
        <v>43</v>
      </c>
      <c r="E75" s="7" t="s">
        <v>550</v>
      </c>
      <c r="F75" s="7" t="s">
        <v>17</v>
      </c>
      <c r="G75" s="7">
        <v>656</v>
      </c>
      <c r="H75" s="7">
        <v>27</v>
      </c>
      <c r="I75" s="7">
        <v>8</v>
      </c>
      <c r="J75" s="7">
        <v>9.11</v>
      </c>
    </row>
    <row r="76" spans="1:10" x14ac:dyDescent="0.25">
      <c r="A76" s="7">
        <v>28</v>
      </c>
      <c r="B76" s="8" t="s">
        <v>574</v>
      </c>
      <c r="C76" s="7" t="s">
        <v>231</v>
      </c>
      <c r="D76" s="7" t="s">
        <v>43</v>
      </c>
      <c r="E76" s="7" t="s">
        <v>550</v>
      </c>
      <c r="F76" s="7" t="s">
        <v>17</v>
      </c>
      <c r="G76" s="7">
        <v>656</v>
      </c>
      <c r="H76" s="7">
        <v>26</v>
      </c>
      <c r="I76" s="7">
        <v>11</v>
      </c>
      <c r="J76" s="7">
        <v>9.11</v>
      </c>
    </row>
    <row r="77" spans="1:10" x14ac:dyDescent="0.25">
      <c r="A77" s="7">
        <v>29</v>
      </c>
      <c r="B77" s="8" t="s">
        <v>575</v>
      </c>
      <c r="C77" s="7" t="s">
        <v>233</v>
      </c>
      <c r="D77" s="7" t="s">
        <v>43</v>
      </c>
      <c r="E77" s="7" t="s">
        <v>550</v>
      </c>
      <c r="F77" s="7" t="s">
        <v>17</v>
      </c>
      <c r="G77" s="7">
        <v>655</v>
      </c>
      <c r="H77" s="7">
        <v>24</v>
      </c>
      <c r="I77" s="7">
        <v>9</v>
      </c>
      <c r="J77" s="7">
        <v>9.1</v>
      </c>
    </row>
    <row r="78" spans="1:10" x14ac:dyDescent="0.25">
      <c r="A78" s="7">
        <v>30</v>
      </c>
      <c r="B78" s="8" t="s">
        <v>350</v>
      </c>
      <c r="C78" s="7" t="s">
        <v>23</v>
      </c>
      <c r="D78" s="7" t="s">
        <v>43</v>
      </c>
      <c r="E78" s="7" t="s">
        <v>550</v>
      </c>
      <c r="F78" s="7" t="s">
        <v>17</v>
      </c>
      <c r="G78" s="7">
        <v>653</v>
      </c>
      <c r="H78" s="7">
        <v>31</v>
      </c>
      <c r="I78" s="7">
        <v>11</v>
      </c>
      <c r="J78" s="7">
        <v>9.07</v>
      </c>
    </row>
    <row r="79" spans="1:10" x14ac:dyDescent="0.25">
      <c r="A79" s="7">
        <v>31</v>
      </c>
      <c r="B79" s="8" t="s">
        <v>576</v>
      </c>
      <c r="C79" s="7" t="s">
        <v>22</v>
      </c>
      <c r="D79" s="7" t="s">
        <v>43</v>
      </c>
      <c r="E79" s="7" t="s">
        <v>550</v>
      </c>
      <c r="F79" s="7" t="s">
        <v>17</v>
      </c>
      <c r="G79" s="7">
        <v>649</v>
      </c>
      <c r="H79" s="7">
        <v>26</v>
      </c>
      <c r="I79" s="7">
        <v>10</v>
      </c>
      <c r="J79" s="7">
        <v>9.01</v>
      </c>
    </row>
    <row r="80" spans="1:10" x14ac:dyDescent="0.25">
      <c r="A80" s="7">
        <v>32</v>
      </c>
      <c r="B80" s="8" t="s">
        <v>577</v>
      </c>
      <c r="C80" s="7" t="s">
        <v>116</v>
      </c>
      <c r="D80" s="7" t="s">
        <v>43</v>
      </c>
      <c r="E80" s="7" t="s">
        <v>550</v>
      </c>
      <c r="F80" s="7" t="s">
        <v>17</v>
      </c>
      <c r="G80" s="7">
        <v>630</v>
      </c>
      <c r="H80" s="7">
        <v>18</v>
      </c>
      <c r="I80" s="7">
        <v>4</v>
      </c>
      <c r="J80" s="7">
        <v>8.75</v>
      </c>
    </row>
    <row r="81" spans="1:10" x14ac:dyDescent="0.25">
      <c r="A81" s="7">
        <v>33</v>
      </c>
      <c r="B81" s="8" t="s">
        <v>578</v>
      </c>
      <c r="C81" s="7" t="s">
        <v>240</v>
      </c>
      <c r="D81" s="7" t="s">
        <v>43</v>
      </c>
      <c r="E81" s="7" t="s">
        <v>550</v>
      </c>
      <c r="F81" s="7" t="s">
        <v>17</v>
      </c>
      <c r="G81" s="7">
        <v>627</v>
      </c>
      <c r="H81" s="7">
        <v>17</v>
      </c>
      <c r="I81" s="7">
        <v>4</v>
      </c>
      <c r="J81" s="7">
        <v>8.7100000000000009</v>
      </c>
    </row>
    <row r="82" spans="1:10" x14ac:dyDescent="0.25">
      <c r="A82" s="7">
        <v>34</v>
      </c>
      <c r="B82" s="8" t="s">
        <v>579</v>
      </c>
      <c r="C82" s="7" t="s">
        <v>33</v>
      </c>
      <c r="D82" s="7" t="s">
        <v>43</v>
      </c>
      <c r="E82" s="7" t="s">
        <v>550</v>
      </c>
      <c r="F82" s="7" t="s">
        <v>17</v>
      </c>
      <c r="G82" s="7">
        <v>621</v>
      </c>
      <c r="H82" s="7">
        <v>17</v>
      </c>
      <c r="I82" s="7">
        <v>4</v>
      </c>
      <c r="J82" s="7">
        <v>8.6199999999999992</v>
      </c>
    </row>
    <row r="83" spans="1:10" x14ac:dyDescent="0.25">
      <c r="A83" s="7">
        <v>35</v>
      </c>
      <c r="B83" s="8" t="s">
        <v>525</v>
      </c>
      <c r="C83" s="7" t="s">
        <v>97</v>
      </c>
      <c r="D83" s="7" t="s">
        <v>43</v>
      </c>
      <c r="E83" s="7" t="s">
        <v>550</v>
      </c>
      <c r="F83" s="7" t="s">
        <v>17</v>
      </c>
      <c r="G83" s="7">
        <v>605</v>
      </c>
      <c r="H83" s="7">
        <v>8</v>
      </c>
      <c r="I83" s="7">
        <v>2</v>
      </c>
      <c r="J83" s="7">
        <v>8.4</v>
      </c>
    </row>
    <row r="84" spans="1:10" x14ac:dyDescent="0.25">
      <c r="A84" s="7">
        <v>36</v>
      </c>
      <c r="B84" s="8" t="s">
        <v>363</v>
      </c>
      <c r="C84" s="7" t="s">
        <v>44</v>
      </c>
      <c r="D84" s="7" t="s">
        <v>43</v>
      </c>
      <c r="E84" s="7" t="s">
        <v>550</v>
      </c>
      <c r="F84" s="7" t="s">
        <v>17</v>
      </c>
      <c r="G84" s="7">
        <v>562</v>
      </c>
      <c r="H84" s="7">
        <v>5</v>
      </c>
      <c r="I84" s="7">
        <v>3</v>
      </c>
      <c r="J84" s="7">
        <v>7.81</v>
      </c>
    </row>
    <row r="85" spans="1:10" x14ac:dyDescent="0.25">
      <c r="A85" s="7">
        <v>37</v>
      </c>
      <c r="B85" s="8" t="s">
        <v>580</v>
      </c>
      <c r="C85" s="7" t="s">
        <v>47</v>
      </c>
      <c r="D85" s="7" t="s">
        <v>43</v>
      </c>
      <c r="E85" s="7" t="s">
        <v>550</v>
      </c>
      <c r="F85" s="7" t="s">
        <v>17</v>
      </c>
      <c r="G85" s="7">
        <v>530</v>
      </c>
      <c r="H85" s="7">
        <v>8</v>
      </c>
      <c r="I85" s="7">
        <v>0</v>
      </c>
      <c r="J85" s="7">
        <v>7.36</v>
      </c>
    </row>
    <row r="86" spans="1:10" x14ac:dyDescent="0.25">
      <c r="A86" s="7">
        <v>1</v>
      </c>
      <c r="B86" s="8" t="s">
        <v>581</v>
      </c>
      <c r="C86" s="7" t="s">
        <v>33</v>
      </c>
      <c r="D86" s="7" t="s">
        <v>43</v>
      </c>
      <c r="E86" s="7" t="s">
        <v>299</v>
      </c>
      <c r="F86" s="7" t="s">
        <v>17</v>
      </c>
      <c r="G86" s="7">
        <v>616</v>
      </c>
      <c r="H86" s="7">
        <v>15</v>
      </c>
      <c r="I86" s="7">
        <v>9</v>
      </c>
      <c r="J86" s="7">
        <v>8.56</v>
      </c>
    </row>
    <row r="87" spans="1:10" x14ac:dyDescent="0.25">
      <c r="A87" s="7">
        <v>2</v>
      </c>
      <c r="B87" s="8" t="s">
        <v>378</v>
      </c>
      <c r="C87" s="7" t="s">
        <v>55</v>
      </c>
      <c r="D87" s="7" t="s">
        <v>43</v>
      </c>
      <c r="E87" s="7" t="s">
        <v>299</v>
      </c>
      <c r="F87" s="7" t="s">
        <v>17</v>
      </c>
      <c r="G87" s="7">
        <v>608</v>
      </c>
      <c r="H87" s="7">
        <v>14</v>
      </c>
      <c r="I87" s="7">
        <v>5</v>
      </c>
      <c r="J87" s="7">
        <v>8.44</v>
      </c>
    </row>
    <row r="88" spans="1:10" x14ac:dyDescent="0.25">
      <c r="A88" s="7">
        <v>3</v>
      </c>
      <c r="B88" s="8" t="s">
        <v>379</v>
      </c>
      <c r="C88" s="7" t="s">
        <v>55</v>
      </c>
      <c r="D88" s="7" t="s">
        <v>43</v>
      </c>
      <c r="E88" s="7" t="s">
        <v>299</v>
      </c>
      <c r="F88" s="7" t="s">
        <v>17</v>
      </c>
      <c r="G88" s="7">
        <v>553</v>
      </c>
      <c r="H88" s="7">
        <v>10</v>
      </c>
      <c r="I88" s="7">
        <v>3</v>
      </c>
      <c r="J88" s="7">
        <v>7.68</v>
      </c>
    </row>
    <row r="89" spans="1:10" x14ac:dyDescent="0.25">
      <c r="A89" s="7">
        <v>1</v>
      </c>
      <c r="B89" s="8" t="s">
        <v>370</v>
      </c>
      <c r="C89" s="7" t="s">
        <v>45</v>
      </c>
      <c r="D89" s="7" t="s">
        <v>43</v>
      </c>
      <c r="E89" s="7" t="s">
        <v>38</v>
      </c>
      <c r="F89" s="7" t="s">
        <v>17</v>
      </c>
      <c r="G89" s="7">
        <v>701</v>
      </c>
      <c r="H89" s="7">
        <v>53</v>
      </c>
      <c r="I89" s="7">
        <v>23</v>
      </c>
      <c r="J89" s="7">
        <v>9.74</v>
      </c>
    </row>
    <row r="90" spans="1:10" x14ac:dyDescent="0.25">
      <c r="A90" s="7">
        <v>2</v>
      </c>
      <c r="B90" s="8" t="s">
        <v>371</v>
      </c>
      <c r="C90" s="7" t="s">
        <v>253</v>
      </c>
      <c r="D90" s="7" t="s">
        <v>43</v>
      </c>
      <c r="E90" s="7" t="s">
        <v>38</v>
      </c>
      <c r="F90" s="7" t="s">
        <v>17</v>
      </c>
      <c r="G90" s="7">
        <v>682</v>
      </c>
      <c r="H90" s="7">
        <v>39</v>
      </c>
      <c r="I90" s="7">
        <v>14</v>
      </c>
      <c r="J90" s="7">
        <v>9.4700000000000006</v>
      </c>
    </row>
    <row r="91" spans="1:10" x14ac:dyDescent="0.25">
      <c r="A91" s="7">
        <v>3</v>
      </c>
      <c r="B91" s="8" t="s">
        <v>582</v>
      </c>
      <c r="C91" s="7" t="s">
        <v>35</v>
      </c>
      <c r="D91" s="7" t="s">
        <v>43</v>
      </c>
      <c r="E91" s="7" t="s">
        <v>38</v>
      </c>
      <c r="F91" s="7" t="s">
        <v>17</v>
      </c>
      <c r="G91" s="7">
        <v>673</v>
      </c>
      <c r="H91" s="7">
        <v>35</v>
      </c>
      <c r="I91" s="7">
        <v>14</v>
      </c>
      <c r="J91" s="7">
        <v>9.35</v>
      </c>
    </row>
    <row r="92" spans="1:10" x14ac:dyDescent="0.25">
      <c r="A92" s="7">
        <v>4</v>
      </c>
      <c r="B92" s="8" t="s">
        <v>372</v>
      </c>
      <c r="C92" s="7" t="s">
        <v>298</v>
      </c>
      <c r="D92" s="7" t="s">
        <v>43</v>
      </c>
      <c r="E92" s="7" t="s">
        <v>38</v>
      </c>
      <c r="F92" s="7" t="s">
        <v>17</v>
      </c>
      <c r="G92" s="7">
        <v>657</v>
      </c>
      <c r="H92" s="7">
        <v>37</v>
      </c>
      <c r="I92" s="7">
        <v>16</v>
      </c>
      <c r="J92" s="7">
        <v>9.1199999999999992</v>
      </c>
    </row>
    <row r="93" spans="1:10" x14ac:dyDescent="0.25">
      <c r="A93" s="7">
        <v>5</v>
      </c>
      <c r="B93" s="8" t="s">
        <v>376</v>
      </c>
      <c r="C93" s="7" t="s">
        <v>44</v>
      </c>
      <c r="D93" s="7" t="s">
        <v>43</v>
      </c>
      <c r="E93" s="7" t="s">
        <v>38</v>
      </c>
      <c r="F93" s="7" t="s">
        <v>17</v>
      </c>
      <c r="G93" s="7">
        <v>655</v>
      </c>
      <c r="H93" s="7">
        <v>26</v>
      </c>
      <c r="I93" s="7">
        <v>8</v>
      </c>
      <c r="J93" s="7">
        <v>9.1</v>
      </c>
    </row>
    <row r="94" spans="1:10" x14ac:dyDescent="0.25">
      <c r="A94" s="7">
        <v>6</v>
      </c>
      <c r="B94" s="8" t="s">
        <v>583</v>
      </c>
      <c r="C94" s="7" t="s">
        <v>31</v>
      </c>
      <c r="D94" s="7" t="s">
        <v>43</v>
      </c>
      <c r="E94" s="7" t="s">
        <v>38</v>
      </c>
      <c r="F94" s="7" t="s">
        <v>17</v>
      </c>
      <c r="G94" s="7">
        <v>644</v>
      </c>
      <c r="H94" s="7">
        <v>23</v>
      </c>
      <c r="I94" s="7">
        <v>4</v>
      </c>
      <c r="J94" s="7">
        <v>8.94</v>
      </c>
    </row>
    <row r="95" spans="1:10" x14ac:dyDescent="0.25">
      <c r="A95" s="7">
        <v>7</v>
      </c>
      <c r="B95" s="8" t="s">
        <v>584</v>
      </c>
      <c r="C95" s="7" t="s">
        <v>35</v>
      </c>
      <c r="D95" s="7" t="s">
        <v>43</v>
      </c>
      <c r="E95" s="7" t="s">
        <v>38</v>
      </c>
      <c r="F95" s="7" t="s">
        <v>17</v>
      </c>
      <c r="G95" s="7">
        <v>635</v>
      </c>
      <c r="H95" s="7">
        <v>18</v>
      </c>
      <c r="I95" s="7">
        <v>8</v>
      </c>
      <c r="J95" s="7">
        <v>8.82</v>
      </c>
    </row>
    <row r="96" spans="1:10" x14ac:dyDescent="0.25">
      <c r="A96" s="7">
        <v>1</v>
      </c>
      <c r="B96" s="8" t="s">
        <v>381</v>
      </c>
      <c r="C96" s="7" t="s">
        <v>139</v>
      </c>
      <c r="D96" s="7" t="s">
        <v>43</v>
      </c>
      <c r="E96" s="7" t="s">
        <v>41</v>
      </c>
      <c r="F96" s="7" t="s">
        <v>17</v>
      </c>
      <c r="G96" s="7">
        <v>679</v>
      </c>
      <c r="H96" s="7">
        <v>35</v>
      </c>
      <c r="I96" s="7">
        <v>14</v>
      </c>
      <c r="J96" s="7">
        <v>9.43</v>
      </c>
    </row>
    <row r="97" spans="1:10" x14ac:dyDescent="0.25">
      <c r="A97" s="7">
        <v>2</v>
      </c>
      <c r="B97" s="8" t="s">
        <v>585</v>
      </c>
      <c r="C97" s="7" t="s">
        <v>251</v>
      </c>
      <c r="D97" s="7" t="s">
        <v>43</v>
      </c>
      <c r="E97" s="7" t="s">
        <v>41</v>
      </c>
      <c r="F97" s="7" t="s">
        <v>17</v>
      </c>
      <c r="G97" s="7">
        <v>660</v>
      </c>
      <c r="H97" s="7">
        <v>29</v>
      </c>
      <c r="I97" s="7">
        <v>10</v>
      </c>
      <c r="J97" s="7">
        <v>9.17</v>
      </c>
    </row>
    <row r="98" spans="1:10" x14ac:dyDescent="0.25">
      <c r="A98" s="7">
        <v>3</v>
      </c>
      <c r="B98" s="8" t="s">
        <v>382</v>
      </c>
      <c r="C98" s="7" t="s">
        <v>301</v>
      </c>
      <c r="D98" s="7" t="s">
        <v>43</v>
      </c>
      <c r="E98" s="7" t="s">
        <v>41</v>
      </c>
      <c r="F98" s="7" t="s">
        <v>17</v>
      </c>
      <c r="G98" s="7">
        <v>660</v>
      </c>
      <c r="H98" s="7">
        <v>28</v>
      </c>
      <c r="I98" s="7">
        <v>6</v>
      </c>
      <c r="J98" s="7">
        <v>9.17</v>
      </c>
    </row>
    <row r="99" spans="1:10" x14ac:dyDescent="0.25">
      <c r="A99" s="7">
        <v>4</v>
      </c>
      <c r="B99" s="8" t="s">
        <v>380</v>
      </c>
      <c r="C99" s="7" t="s">
        <v>255</v>
      </c>
      <c r="D99" s="7" t="s">
        <v>43</v>
      </c>
      <c r="E99" s="7" t="s">
        <v>41</v>
      </c>
      <c r="F99" s="7" t="s">
        <v>17</v>
      </c>
      <c r="G99" s="7">
        <v>653</v>
      </c>
      <c r="H99" s="7">
        <v>23</v>
      </c>
      <c r="I99" s="7">
        <v>8</v>
      </c>
      <c r="J99" s="7">
        <v>9.07</v>
      </c>
    </row>
    <row r="100" spans="1:10" x14ac:dyDescent="0.25">
      <c r="A100" s="7">
        <v>5</v>
      </c>
      <c r="B100" s="8" t="s">
        <v>385</v>
      </c>
      <c r="C100" s="7" t="s">
        <v>59</v>
      </c>
      <c r="D100" s="7" t="s">
        <v>43</v>
      </c>
      <c r="E100" s="7" t="s">
        <v>41</v>
      </c>
      <c r="F100" s="7" t="s">
        <v>17</v>
      </c>
      <c r="G100" s="7">
        <v>649</v>
      </c>
      <c r="H100" s="7">
        <v>25</v>
      </c>
      <c r="I100" s="7">
        <v>12</v>
      </c>
      <c r="J100" s="7">
        <v>9.01</v>
      </c>
    </row>
    <row r="101" spans="1:10" x14ac:dyDescent="0.25">
      <c r="A101" s="7">
        <v>6</v>
      </c>
      <c r="B101" s="8" t="s">
        <v>392</v>
      </c>
      <c r="C101" s="7" t="s">
        <v>28</v>
      </c>
      <c r="D101" s="7" t="s">
        <v>43</v>
      </c>
      <c r="E101" s="7" t="s">
        <v>41</v>
      </c>
      <c r="F101" s="7" t="s">
        <v>17</v>
      </c>
      <c r="G101" s="7">
        <v>642</v>
      </c>
      <c r="H101" s="7">
        <v>16</v>
      </c>
      <c r="I101" s="7">
        <v>7</v>
      </c>
      <c r="J101" s="7">
        <v>8.92</v>
      </c>
    </row>
    <row r="102" spans="1:10" x14ac:dyDescent="0.25">
      <c r="A102" s="7">
        <v>7</v>
      </c>
      <c r="B102" s="8" t="s">
        <v>387</v>
      </c>
      <c r="C102" s="7" t="s">
        <v>53</v>
      </c>
      <c r="D102" s="7" t="s">
        <v>43</v>
      </c>
      <c r="E102" s="7" t="s">
        <v>41</v>
      </c>
      <c r="F102" s="7" t="s">
        <v>17</v>
      </c>
      <c r="G102" s="7">
        <v>629</v>
      </c>
      <c r="H102" s="7">
        <v>13</v>
      </c>
      <c r="I102" s="7">
        <v>6</v>
      </c>
      <c r="J102" s="7">
        <v>8.74</v>
      </c>
    </row>
    <row r="103" spans="1:10" ht="30" x14ac:dyDescent="0.25">
      <c r="A103" s="7">
        <v>8</v>
      </c>
      <c r="B103" s="8" t="s">
        <v>586</v>
      </c>
      <c r="C103" s="7" t="s">
        <v>126</v>
      </c>
      <c r="D103" s="7" t="s">
        <v>43</v>
      </c>
      <c r="E103" s="7" t="s">
        <v>41</v>
      </c>
      <c r="F103" s="7" t="s">
        <v>17</v>
      </c>
      <c r="G103" s="7">
        <v>614</v>
      </c>
      <c r="H103" s="7">
        <v>17</v>
      </c>
      <c r="I103" s="7">
        <v>4</v>
      </c>
      <c r="J103" s="7">
        <v>8.5299999999999994</v>
      </c>
    </row>
    <row r="104" spans="1:10" x14ac:dyDescent="0.25">
      <c r="A104" s="7">
        <v>9</v>
      </c>
      <c r="B104" s="8" t="s">
        <v>389</v>
      </c>
      <c r="C104" s="7" t="s">
        <v>50</v>
      </c>
      <c r="D104" s="7" t="s">
        <v>43</v>
      </c>
      <c r="E104" s="7" t="s">
        <v>41</v>
      </c>
      <c r="F104" s="7" t="s">
        <v>17</v>
      </c>
      <c r="G104" s="7">
        <v>613</v>
      </c>
      <c r="H104" s="7">
        <v>17</v>
      </c>
      <c r="I104" s="7">
        <v>7</v>
      </c>
      <c r="J104" s="7">
        <v>8.51</v>
      </c>
    </row>
    <row r="105" spans="1:10" x14ac:dyDescent="0.25">
      <c r="A105" s="7">
        <v>10</v>
      </c>
      <c r="B105" s="8" t="s">
        <v>390</v>
      </c>
      <c r="C105" s="7" t="s">
        <v>55</v>
      </c>
      <c r="D105" s="7" t="s">
        <v>43</v>
      </c>
      <c r="E105" s="7" t="s">
        <v>41</v>
      </c>
      <c r="F105" s="7" t="s">
        <v>17</v>
      </c>
      <c r="G105" s="7">
        <v>613</v>
      </c>
      <c r="H105" s="7">
        <v>15</v>
      </c>
      <c r="I105" s="7">
        <v>6</v>
      </c>
      <c r="J105" s="7">
        <v>8.51</v>
      </c>
    </row>
    <row r="106" spans="1:10" x14ac:dyDescent="0.25">
      <c r="A106" s="7">
        <v>11</v>
      </c>
      <c r="B106" s="8" t="s">
        <v>391</v>
      </c>
      <c r="C106" s="7" t="s">
        <v>55</v>
      </c>
      <c r="D106" s="7" t="s">
        <v>43</v>
      </c>
      <c r="E106" s="7" t="s">
        <v>41</v>
      </c>
      <c r="F106" s="7" t="s">
        <v>17</v>
      </c>
      <c r="G106" s="7">
        <v>606</v>
      </c>
      <c r="H106" s="7">
        <v>9</v>
      </c>
      <c r="I106" s="7">
        <v>1</v>
      </c>
      <c r="J106" s="7">
        <v>8.42</v>
      </c>
    </row>
    <row r="107" spans="1:10" x14ac:dyDescent="0.25">
      <c r="A107" s="7">
        <v>1</v>
      </c>
      <c r="B107" s="8" t="s">
        <v>397</v>
      </c>
      <c r="C107" s="7" t="s">
        <v>59</v>
      </c>
      <c r="D107" s="7" t="s">
        <v>56</v>
      </c>
      <c r="E107" s="7" t="s">
        <v>550</v>
      </c>
      <c r="F107" s="7" t="s">
        <v>17</v>
      </c>
      <c r="G107" s="7">
        <v>644</v>
      </c>
      <c r="H107" s="7">
        <v>23</v>
      </c>
      <c r="I107" s="7">
        <v>7</v>
      </c>
      <c r="J107" s="7">
        <v>8.94</v>
      </c>
    </row>
    <row r="108" spans="1:10" x14ac:dyDescent="0.25">
      <c r="A108" s="7">
        <v>2</v>
      </c>
      <c r="B108" s="8" t="s">
        <v>394</v>
      </c>
      <c r="C108" s="7" t="s">
        <v>49</v>
      </c>
      <c r="D108" s="7" t="s">
        <v>56</v>
      </c>
      <c r="E108" s="7" t="s">
        <v>550</v>
      </c>
      <c r="F108" s="7" t="s">
        <v>17</v>
      </c>
      <c r="G108" s="7">
        <v>608</v>
      </c>
      <c r="H108" s="7">
        <v>10</v>
      </c>
      <c r="I108" s="7">
        <v>1</v>
      </c>
      <c r="J108" s="7">
        <v>8.44</v>
      </c>
    </row>
    <row r="109" spans="1:10" x14ac:dyDescent="0.25">
      <c r="A109" s="7">
        <v>3</v>
      </c>
      <c r="B109" s="8" t="s">
        <v>395</v>
      </c>
      <c r="C109" s="7" t="s">
        <v>587</v>
      </c>
      <c r="D109" s="7" t="s">
        <v>56</v>
      </c>
      <c r="E109" s="7" t="s">
        <v>550</v>
      </c>
      <c r="F109" s="7" t="s">
        <v>17</v>
      </c>
      <c r="G109" s="7">
        <v>589</v>
      </c>
      <c r="H109" s="7">
        <v>9</v>
      </c>
      <c r="I109" s="7">
        <v>2</v>
      </c>
      <c r="J109" s="7">
        <v>8.18</v>
      </c>
    </row>
    <row r="110" spans="1:10" x14ac:dyDescent="0.25">
      <c r="A110" s="7">
        <v>4</v>
      </c>
      <c r="B110" s="8" t="s">
        <v>399</v>
      </c>
      <c r="C110" s="7" t="s">
        <v>32</v>
      </c>
      <c r="D110" s="7" t="s">
        <v>56</v>
      </c>
      <c r="E110" s="7" t="s">
        <v>550</v>
      </c>
      <c r="F110" s="7" t="s">
        <v>17</v>
      </c>
      <c r="G110" s="7">
        <v>534</v>
      </c>
      <c r="H110" s="7">
        <v>10</v>
      </c>
      <c r="I110" s="7">
        <v>3</v>
      </c>
      <c r="J110" s="7">
        <v>7.42</v>
      </c>
    </row>
    <row r="111" spans="1:10" x14ac:dyDescent="0.25">
      <c r="A111" s="7">
        <v>5</v>
      </c>
      <c r="B111" s="8" t="s">
        <v>398</v>
      </c>
      <c r="C111" s="7" t="s">
        <v>37</v>
      </c>
      <c r="D111" s="7" t="s">
        <v>56</v>
      </c>
      <c r="E111" s="7" t="s">
        <v>550</v>
      </c>
      <c r="F111" s="7" t="s">
        <v>17</v>
      </c>
      <c r="G111" s="7">
        <v>532</v>
      </c>
      <c r="H111" s="7">
        <v>4</v>
      </c>
      <c r="I111" s="7">
        <v>2</v>
      </c>
      <c r="J111" s="7">
        <v>7.39</v>
      </c>
    </row>
    <row r="112" spans="1:10" x14ac:dyDescent="0.25">
      <c r="A112" s="7">
        <v>6</v>
      </c>
      <c r="B112" s="8" t="s">
        <v>396</v>
      </c>
      <c r="C112" s="7" t="s">
        <v>587</v>
      </c>
      <c r="D112" s="7" t="s">
        <v>56</v>
      </c>
      <c r="E112" s="7" t="s">
        <v>550</v>
      </c>
      <c r="F112" s="7" t="s">
        <v>17</v>
      </c>
      <c r="G112" s="7">
        <v>523</v>
      </c>
      <c r="H112" s="7">
        <v>4</v>
      </c>
      <c r="I112" s="7">
        <v>2</v>
      </c>
      <c r="J112" s="7">
        <v>7.26</v>
      </c>
    </row>
    <row r="113" spans="1:10" x14ac:dyDescent="0.25">
      <c r="A113" s="7">
        <v>1</v>
      </c>
      <c r="B113" s="8" t="s">
        <v>400</v>
      </c>
      <c r="C113" s="7" t="s">
        <v>587</v>
      </c>
      <c r="D113" s="7" t="s">
        <v>56</v>
      </c>
      <c r="E113" s="7" t="s">
        <v>38</v>
      </c>
      <c r="F113" s="7" t="s">
        <v>17</v>
      </c>
      <c r="G113" s="7">
        <v>530</v>
      </c>
      <c r="H113" s="7">
        <v>8</v>
      </c>
      <c r="I113" s="7">
        <v>0</v>
      </c>
      <c r="J113" s="7">
        <v>7.36</v>
      </c>
    </row>
    <row r="114" spans="1:10" x14ac:dyDescent="0.25">
      <c r="A114" s="7">
        <v>2</v>
      </c>
      <c r="B114" s="8" t="s">
        <v>588</v>
      </c>
      <c r="C114" s="7" t="s">
        <v>75</v>
      </c>
      <c r="D114" s="7" t="s">
        <v>56</v>
      </c>
      <c r="E114" s="7" t="s">
        <v>38</v>
      </c>
      <c r="F114" s="7" t="s">
        <v>17</v>
      </c>
      <c r="G114" s="7">
        <v>495</v>
      </c>
      <c r="H114" s="7">
        <v>1</v>
      </c>
      <c r="I114" s="7">
        <v>1</v>
      </c>
      <c r="J114" s="7">
        <v>6.88</v>
      </c>
    </row>
    <row r="115" spans="1:10" x14ac:dyDescent="0.25">
      <c r="A115" s="7">
        <v>1</v>
      </c>
      <c r="B115" s="8" t="s">
        <v>418</v>
      </c>
      <c r="C115" s="7" t="s">
        <v>267</v>
      </c>
      <c r="D115" s="7" t="s">
        <v>60</v>
      </c>
      <c r="E115" s="7" t="s">
        <v>547</v>
      </c>
      <c r="F115" s="7" t="s">
        <v>17</v>
      </c>
      <c r="G115" s="7">
        <v>520</v>
      </c>
      <c r="H115" s="7">
        <v>8</v>
      </c>
      <c r="I115" s="7">
        <v>2</v>
      </c>
      <c r="J115" s="7">
        <v>7.22</v>
      </c>
    </row>
    <row r="116" spans="1:10" x14ac:dyDescent="0.25">
      <c r="A116" s="7">
        <v>2</v>
      </c>
      <c r="B116" s="8" t="s">
        <v>401</v>
      </c>
      <c r="C116" s="7" t="s">
        <v>198</v>
      </c>
      <c r="D116" s="7" t="s">
        <v>60</v>
      </c>
      <c r="E116" s="7" t="s">
        <v>547</v>
      </c>
      <c r="F116" s="7" t="s">
        <v>17</v>
      </c>
      <c r="G116" s="7">
        <v>500</v>
      </c>
      <c r="H116" s="7">
        <v>5</v>
      </c>
      <c r="I116" s="7">
        <v>2</v>
      </c>
      <c r="J116" s="7">
        <v>6.94</v>
      </c>
    </row>
    <row r="117" spans="1:10" x14ac:dyDescent="0.25">
      <c r="A117" s="7">
        <v>3</v>
      </c>
      <c r="B117" s="8" t="s">
        <v>417</v>
      </c>
      <c r="C117" s="7" t="s">
        <v>264</v>
      </c>
      <c r="D117" s="7" t="s">
        <v>60</v>
      </c>
      <c r="E117" s="7" t="s">
        <v>547</v>
      </c>
      <c r="F117" s="7" t="s">
        <v>17</v>
      </c>
      <c r="G117" s="7">
        <v>483</v>
      </c>
      <c r="H117" s="7">
        <v>3</v>
      </c>
      <c r="I117" s="7">
        <v>0</v>
      </c>
      <c r="J117" s="7">
        <v>6.71</v>
      </c>
    </row>
    <row r="118" spans="1:10" x14ac:dyDescent="0.25">
      <c r="A118" s="7">
        <v>4</v>
      </c>
      <c r="B118" s="8" t="s">
        <v>589</v>
      </c>
      <c r="C118" s="7" t="s">
        <v>37</v>
      </c>
      <c r="D118" s="7" t="s">
        <v>60</v>
      </c>
      <c r="E118" s="7" t="s">
        <v>547</v>
      </c>
      <c r="F118" s="7" t="s">
        <v>17</v>
      </c>
      <c r="G118" s="7">
        <v>444</v>
      </c>
      <c r="H118" s="7">
        <v>3</v>
      </c>
      <c r="I118" s="7">
        <v>2</v>
      </c>
      <c r="J118" s="7">
        <v>6.17</v>
      </c>
    </row>
    <row r="119" spans="1:10" x14ac:dyDescent="0.25">
      <c r="A119" s="7">
        <v>5</v>
      </c>
      <c r="B119" s="8" t="s">
        <v>404</v>
      </c>
      <c r="C119" s="7" t="s">
        <v>49</v>
      </c>
      <c r="D119" s="7" t="s">
        <v>60</v>
      </c>
      <c r="E119" s="7" t="s">
        <v>547</v>
      </c>
      <c r="F119" s="7" t="s">
        <v>17</v>
      </c>
      <c r="G119" s="7">
        <v>426</v>
      </c>
      <c r="H119" s="7">
        <v>6</v>
      </c>
      <c r="I119" s="7">
        <v>0</v>
      </c>
      <c r="J119" s="7">
        <v>5.92</v>
      </c>
    </row>
    <row r="120" spans="1:10" x14ac:dyDescent="0.25">
      <c r="A120" s="7">
        <v>6</v>
      </c>
      <c r="B120" s="8" t="s">
        <v>416</v>
      </c>
      <c r="C120" s="7" t="s">
        <v>33</v>
      </c>
      <c r="D120" s="7" t="s">
        <v>60</v>
      </c>
      <c r="E120" s="7" t="s">
        <v>547</v>
      </c>
      <c r="F120" s="7" t="s">
        <v>17</v>
      </c>
      <c r="G120" s="7">
        <v>422</v>
      </c>
      <c r="H120" s="7">
        <v>1</v>
      </c>
      <c r="I120" s="7">
        <v>0</v>
      </c>
      <c r="J120" s="7">
        <v>5.86</v>
      </c>
    </row>
    <row r="121" spans="1:10" x14ac:dyDescent="0.25">
      <c r="A121" s="7">
        <v>7</v>
      </c>
      <c r="B121" s="8" t="s">
        <v>125</v>
      </c>
      <c r="C121" s="7" t="s">
        <v>75</v>
      </c>
      <c r="D121" s="7" t="s">
        <v>60</v>
      </c>
      <c r="E121" s="7" t="s">
        <v>547</v>
      </c>
      <c r="F121" s="7" t="s">
        <v>17</v>
      </c>
      <c r="G121" s="7">
        <v>399</v>
      </c>
      <c r="H121" s="7">
        <v>1</v>
      </c>
      <c r="I121" s="7">
        <v>0</v>
      </c>
      <c r="J121" s="7">
        <v>5.54</v>
      </c>
    </row>
    <row r="122" spans="1:10" x14ac:dyDescent="0.25">
      <c r="A122" s="7">
        <v>8</v>
      </c>
      <c r="B122" s="8" t="s">
        <v>127</v>
      </c>
      <c r="C122" s="7" t="s">
        <v>104</v>
      </c>
      <c r="D122" s="7" t="s">
        <v>60</v>
      </c>
      <c r="E122" s="7" t="s">
        <v>547</v>
      </c>
      <c r="F122" s="7" t="s">
        <v>17</v>
      </c>
      <c r="G122" s="7">
        <v>349</v>
      </c>
      <c r="H122" s="7">
        <v>1</v>
      </c>
      <c r="I122" s="7">
        <v>0</v>
      </c>
      <c r="J122" s="7">
        <v>4.8499999999999996</v>
      </c>
    </row>
    <row r="123" spans="1:10" x14ac:dyDescent="0.25">
      <c r="A123" s="7">
        <v>9</v>
      </c>
      <c r="B123" s="8" t="s">
        <v>590</v>
      </c>
      <c r="C123" s="7" t="s">
        <v>32</v>
      </c>
      <c r="D123" s="7" t="s">
        <v>60</v>
      </c>
      <c r="E123" s="7" t="s">
        <v>547</v>
      </c>
      <c r="F123" s="7" t="s">
        <v>17</v>
      </c>
      <c r="G123" s="7">
        <v>337</v>
      </c>
      <c r="H123" s="7">
        <v>1</v>
      </c>
      <c r="I123" s="7">
        <v>0</v>
      </c>
      <c r="J123" s="7">
        <v>4.68</v>
      </c>
    </row>
    <row r="124" spans="1:10" x14ac:dyDescent="0.25">
      <c r="A124" s="7">
        <v>10</v>
      </c>
      <c r="B124" s="8" t="s">
        <v>591</v>
      </c>
      <c r="C124" s="7" t="s">
        <v>49</v>
      </c>
      <c r="D124" s="7" t="s">
        <v>60</v>
      </c>
      <c r="E124" s="7" t="s">
        <v>547</v>
      </c>
      <c r="F124" s="7" t="s">
        <v>17</v>
      </c>
      <c r="G124" s="7">
        <v>327</v>
      </c>
      <c r="H124" s="7">
        <v>0</v>
      </c>
      <c r="I124" s="7">
        <v>0</v>
      </c>
      <c r="J124" s="7">
        <v>4.54</v>
      </c>
    </row>
    <row r="125" spans="1:10" x14ac:dyDescent="0.25">
      <c r="A125" s="7">
        <v>11</v>
      </c>
      <c r="B125" s="8" t="s">
        <v>393</v>
      </c>
      <c r="C125" s="7" t="s">
        <v>267</v>
      </c>
      <c r="D125" s="7" t="s">
        <v>60</v>
      </c>
      <c r="E125" s="7" t="s">
        <v>547</v>
      </c>
      <c r="F125" s="7" t="s">
        <v>17</v>
      </c>
      <c r="G125" s="7">
        <v>307</v>
      </c>
      <c r="H125" s="7">
        <v>1</v>
      </c>
      <c r="I125" s="7">
        <v>0</v>
      </c>
      <c r="J125" s="7">
        <v>4.26</v>
      </c>
    </row>
    <row r="126" spans="1:10" x14ac:dyDescent="0.25">
      <c r="A126" s="7">
        <v>12</v>
      </c>
      <c r="B126" s="8" t="s">
        <v>403</v>
      </c>
      <c r="C126" s="7" t="s">
        <v>37</v>
      </c>
      <c r="D126" s="7" t="s">
        <v>60</v>
      </c>
      <c r="E126" s="7" t="s">
        <v>547</v>
      </c>
      <c r="F126" s="7" t="s">
        <v>17</v>
      </c>
      <c r="G126" s="7">
        <v>268</v>
      </c>
      <c r="H126" s="7">
        <v>0</v>
      </c>
      <c r="I126" s="7">
        <v>0</v>
      </c>
      <c r="J126" s="7">
        <v>3.72</v>
      </c>
    </row>
    <row r="127" spans="1:10" x14ac:dyDescent="0.25">
      <c r="A127" s="7">
        <v>1</v>
      </c>
      <c r="B127" s="8" t="s">
        <v>422</v>
      </c>
      <c r="C127" s="7" t="s">
        <v>49</v>
      </c>
      <c r="D127" s="7" t="s">
        <v>60</v>
      </c>
      <c r="E127" s="7" t="s">
        <v>550</v>
      </c>
      <c r="F127" s="7" t="s">
        <v>17</v>
      </c>
      <c r="G127" s="7">
        <v>574</v>
      </c>
      <c r="H127" s="7">
        <v>8</v>
      </c>
      <c r="I127" s="7">
        <v>2</v>
      </c>
      <c r="J127" s="7">
        <v>7.97</v>
      </c>
    </row>
    <row r="128" spans="1:10" x14ac:dyDescent="0.25">
      <c r="A128" s="7">
        <v>2</v>
      </c>
      <c r="B128" s="8" t="s">
        <v>408</v>
      </c>
      <c r="C128" s="7" t="s">
        <v>37</v>
      </c>
      <c r="D128" s="7" t="s">
        <v>60</v>
      </c>
      <c r="E128" s="7" t="s">
        <v>550</v>
      </c>
      <c r="F128" s="7" t="s">
        <v>17</v>
      </c>
      <c r="G128" s="7">
        <v>573</v>
      </c>
      <c r="H128" s="7">
        <v>7</v>
      </c>
      <c r="I128" s="7">
        <v>1</v>
      </c>
      <c r="J128" s="7">
        <v>7.96</v>
      </c>
    </row>
    <row r="129" spans="1:10" x14ac:dyDescent="0.25">
      <c r="A129" s="7">
        <v>3</v>
      </c>
      <c r="B129" s="8" t="s">
        <v>419</v>
      </c>
      <c r="C129" s="7" t="s">
        <v>49</v>
      </c>
      <c r="D129" s="7" t="s">
        <v>60</v>
      </c>
      <c r="E129" s="7" t="s">
        <v>550</v>
      </c>
      <c r="F129" s="7" t="s">
        <v>17</v>
      </c>
      <c r="G129" s="7">
        <v>566</v>
      </c>
      <c r="H129" s="7">
        <v>3</v>
      </c>
      <c r="I129" s="7">
        <v>1</v>
      </c>
      <c r="J129" s="7">
        <v>7.86</v>
      </c>
    </row>
    <row r="130" spans="1:10" x14ac:dyDescent="0.25">
      <c r="A130" s="7">
        <v>4</v>
      </c>
      <c r="B130" s="8" t="s">
        <v>421</v>
      </c>
      <c r="C130" s="7" t="s">
        <v>99</v>
      </c>
      <c r="D130" s="7" t="s">
        <v>60</v>
      </c>
      <c r="E130" s="7" t="s">
        <v>550</v>
      </c>
      <c r="F130" s="7" t="s">
        <v>17</v>
      </c>
      <c r="G130" s="7">
        <v>562</v>
      </c>
      <c r="H130" s="7">
        <v>12</v>
      </c>
      <c r="I130" s="7">
        <v>4</v>
      </c>
      <c r="J130" s="7">
        <v>7.81</v>
      </c>
    </row>
    <row r="131" spans="1:10" x14ac:dyDescent="0.25">
      <c r="A131" s="7">
        <v>5</v>
      </c>
      <c r="B131" s="8" t="s">
        <v>420</v>
      </c>
      <c r="C131" s="7" t="s">
        <v>54</v>
      </c>
      <c r="D131" s="7" t="s">
        <v>60</v>
      </c>
      <c r="E131" s="7" t="s">
        <v>550</v>
      </c>
      <c r="F131" s="7" t="s">
        <v>17</v>
      </c>
      <c r="G131" s="7">
        <v>546</v>
      </c>
      <c r="H131" s="7">
        <v>10</v>
      </c>
      <c r="I131" s="7">
        <v>5</v>
      </c>
      <c r="J131" s="7">
        <v>7.58</v>
      </c>
    </row>
    <row r="132" spans="1:10" x14ac:dyDescent="0.25">
      <c r="A132" s="7">
        <v>6</v>
      </c>
      <c r="B132" s="8" t="s">
        <v>592</v>
      </c>
      <c r="C132" s="7" t="s">
        <v>32</v>
      </c>
      <c r="D132" s="7" t="s">
        <v>60</v>
      </c>
      <c r="E132" s="7" t="s">
        <v>550</v>
      </c>
      <c r="F132" s="7" t="s">
        <v>17</v>
      </c>
      <c r="G132" s="7">
        <v>522</v>
      </c>
      <c r="H132" s="7">
        <v>3</v>
      </c>
      <c r="I132" s="7">
        <v>0</v>
      </c>
      <c r="J132" s="7">
        <v>7.25</v>
      </c>
    </row>
    <row r="133" spans="1:10" x14ac:dyDescent="0.25">
      <c r="A133" s="7">
        <v>7</v>
      </c>
      <c r="B133" s="8" t="s">
        <v>407</v>
      </c>
      <c r="C133" s="7" t="s">
        <v>305</v>
      </c>
      <c r="D133" s="7" t="s">
        <v>60</v>
      </c>
      <c r="E133" s="7" t="s">
        <v>550</v>
      </c>
      <c r="F133" s="7" t="s">
        <v>17</v>
      </c>
      <c r="G133" s="7">
        <v>520</v>
      </c>
      <c r="H133" s="7">
        <v>4</v>
      </c>
      <c r="I133" s="7">
        <v>0</v>
      </c>
      <c r="J133" s="7">
        <v>7.22</v>
      </c>
    </row>
    <row r="134" spans="1:10" x14ac:dyDescent="0.25">
      <c r="A134" s="7">
        <v>8</v>
      </c>
      <c r="B134" s="8" t="s">
        <v>427</v>
      </c>
      <c r="C134" s="7" t="s">
        <v>305</v>
      </c>
      <c r="D134" s="7" t="s">
        <v>60</v>
      </c>
      <c r="E134" s="7" t="s">
        <v>550</v>
      </c>
      <c r="F134" s="7" t="s">
        <v>17</v>
      </c>
      <c r="G134" s="7">
        <v>517</v>
      </c>
      <c r="H134" s="7">
        <v>2</v>
      </c>
      <c r="I134" s="7">
        <v>0</v>
      </c>
      <c r="J134" s="7">
        <v>7.18</v>
      </c>
    </row>
    <row r="135" spans="1:10" x14ac:dyDescent="0.25">
      <c r="A135" s="7">
        <v>9</v>
      </c>
      <c r="B135" s="8" t="s">
        <v>411</v>
      </c>
      <c r="C135" s="7" t="s">
        <v>49</v>
      </c>
      <c r="D135" s="7" t="s">
        <v>60</v>
      </c>
      <c r="E135" s="7" t="s">
        <v>550</v>
      </c>
      <c r="F135" s="7" t="s">
        <v>17</v>
      </c>
      <c r="G135" s="7">
        <v>515</v>
      </c>
      <c r="H135" s="7">
        <v>8</v>
      </c>
      <c r="I135" s="7">
        <v>3</v>
      </c>
      <c r="J135" s="7">
        <v>7.15</v>
      </c>
    </row>
    <row r="136" spans="1:10" x14ac:dyDescent="0.25">
      <c r="A136" s="7">
        <v>10</v>
      </c>
      <c r="B136" s="8" t="s">
        <v>593</v>
      </c>
      <c r="C136" s="7" t="s">
        <v>32</v>
      </c>
      <c r="D136" s="7" t="s">
        <v>60</v>
      </c>
      <c r="E136" s="7" t="s">
        <v>550</v>
      </c>
      <c r="F136" s="7" t="s">
        <v>17</v>
      </c>
      <c r="G136" s="7">
        <v>494</v>
      </c>
      <c r="H136" s="7">
        <v>3</v>
      </c>
      <c r="I136" s="7">
        <v>1</v>
      </c>
      <c r="J136" s="7">
        <v>6.86</v>
      </c>
    </row>
    <row r="137" spans="1:10" x14ac:dyDescent="0.25">
      <c r="A137" s="7">
        <v>11</v>
      </c>
      <c r="B137" s="8" t="s">
        <v>430</v>
      </c>
      <c r="C137" s="7" t="s">
        <v>49</v>
      </c>
      <c r="D137" s="7" t="s">
        <v>60</v>
      </c>
      <c r="E137" s="7" t="s">
        <v>550</v>
      </c>
      <c r="F137" s="7" t="s">
        <v>17</v>
      </c>
      <c r="G137" s="7">
        <v>493</v>
      </c>
      <c r="H137" s="7">
        <v>8</v>
      </c>
      <c r="I137" s="7">
        <v>1</v>
      </c>
      <c r="J137" s="7">
        <v>6.85</v>
      </c>
    </row>
    <row r="138" spans="1:10" x14ac:dyDescent="0.25">
      <c r="A138" s="7">
        <v>12</v>
      </c>
      <c r="B138" s="8" t="s">
        <v>410</v>
      </c>
      <c r="C138" s="7" t="s">
        <v>264</v>
      </c>
      <c r="D138" s="7" t="s">
        <v>60</v>
      </c>
      <c r="E138" s="7" t="s">
        <v>550</v>
      </c>
      <c r="F138" s="7" t="s">
        <v>17</v>
      </c>
      <c r="G138" s="7">
        <v>490</v>
      </c>
      <c r="H138" s="7">
        <v>8</v>
      </c>
      <c r="I138" s="7">
        <v>2</v>
      </c>
      <c r="J138" s="7">
        <v>6.81</v>
      </c>
    </row>
    <row r="139" spans="1:10" x14ac:dyDescent="0.25">
      <c r="A139" s="7">
        <v>13</v>
      </c>
      <c r="B139" s="8" t="s">
        <v>412</v>
      </c>
      <c r="C139" s="7" t="s">
        <v>238</v>
      </c>
      <c r="D139" s="7" t="s">
        <v>60</v>
      </c>
      <c r="E139" s="7" t="s">
        <v>550</v>
      </c>
      <c r="F139" s="7" t="s">
        <v>17</v>
      </c>
      <c r="G139" s="7">
        <v>479</v>
      </c>
      <c r="H139" s="7">
        <v>3</v>
      </c>
      <c r="I139" s="7">
        <v>0</v>
      </c>
      <c r="J139" s="7">
        <v>6.65</v>
      </c>
    </row>
    <row r="140" spans="1:10" x14ac:dyDescent="0.25">
      <c r="A140" s="7">
        <v>14</v>
      </c>
      <c r="B140" s="8" t="s">
        <v>594</v>
      </c>
      <c r="C140" s="7" t="s">
        <v>47</v>
      </c>
      <c r="D140" s="7" t="s">
        <v>60</v>
      </c>
      <c r="E140" s="7" t="s">
        <v>550</v>
      </c>
      <c r="F140" s="7" t="s">
        <v>17</v>
      </c>
      <c r="G140" s="7">
        <v>444</v>
      </c>
      <c r="H140" s="7">
        <v>0</v>
      </c>
      <c r="I140" s="7">
        <v>0</v>
      </c>
      <c r="J140" s="7">
        <v>6.17</v>
      </c>
    </row>
    <row r="141" spans="1:10" x14ac:dyDescent="0.25">
      <c r="A141" s="7">
        <v>15</v>
      </c>
      <c r="B141" s="8" t="s">
        <v>426</v>
      </c>
      <c r="C141" s="7" t="s">
        <v>104</v>
      </c>
      <c r="D141" s="7" t="s">
        <v>60</v>
      </c>
      <c r="E141" s="7" t="s">
        <v>550</v>
      </c>
      <c r="F141" s="7" t="s">
        <v>17</v>
      </c>
      <c r="G141" s="7">
        <v>437</v>
      </c>
      <c r="H141" s="7">
        <v>4</v>
      </c>
      <c r="I141" s="7">
        <v>0</v>
      </c>
      <c r="J141" s="7">
        <v>6.07</v>
      </c>
    </row>
    <row r="142" spans="1:10" x14ac:dyDescent="0.25">
      <c r="A142" s="7">
        <v>16</v>
      </c>
      <c r="B142" s="8" t="s">
        <v>414</v>
      </c>
      <c r="C142" s="7" t="s">
        <v>47</v>
      </c>
      <c r="D142" s="7" t="s">
        <v>60</v>
      </c>
      <c r="E142" s="7" t="s">
        <v>550</v>
      </c>
      <c r="F142" s="7" t="s">
        <v>17</v>
      </c>
      <c r="G142" s="7">
        <v>365</v>
      </c>
      <c r="H142" s="7">
        <v>2</v>
      </c>
      <c r="I142" s="7">
        <v>2</v>
      </c>
      <c r="J142" s="7">
        <v>5.07</v>
      </c>
    </row>
    <row r="143" spans="1:10" x14ac:dyDescent="0.25">
      <c r="A143" s="7">
        <v>17</v>
      </c>
      <c r="B143" s="8" t="s">
        <v>595</v>
      </c>
      <c r="C143" s="7" t="s">
        <v>116</v>
      </c>
      <c r="D143" s="7" t="s">
        <v>60</v>
      </c>
      <c r="E143" s="7" t="s">
        <v>550</v>
      </c>
      <c r="F143" s="7" t="s">
        <v>17</v>
      </c>
      <c r="G143" s="7">
        <v>329</v>
      </c>
      <c r="H143" s="7">
        <v>0</v>
      </c>
      <c r="I143" s="7">
        <v>0</v>
      </c>
      <c r="J143" s="7">
        <v>4.57</v>
      </c>
    </row>
    <row r="144" spans="1:10" x14ac:dyDescent="0.25">
      <c r="A144" s="7">
        <v>1</v>
      </c>
      <c r="B144" s="8" t="s">
        <v>423</v>
      </c>
      <c r="C144" s="7" t="s">
        <v>61</v>
      </c>
      <c r="D144" s="7" t="s">
        <v>60</v>
      </c>
      <c r="E144" s="7" t="s">
        <v>38</v>
      </c>
      <c r="F144" s="7" t="s">
        <v>17</v>
      </c>
      <c r="G144" s="7">
        <v>590</v>
      </c>
      <c r="H144" s="7">
        <v>7</v>
      </c>
      <c r="I144" s="7">
        <v>3</v>
      </c>
      <c r="J144" s="7">
        <v>8.19</v>
      </c>
    </row>
    <row r="145" spans="1:10" ht="30" x14ac:dyDescent="0.25">
      <c r="A145" s="7">
        <v>2</v>
      </c>
      <c r="B145" s="8" t="s">
        <v>596</v>
      </c>
      <c r="C145" s="7" t="s">
        <v>37</v>
      </c>
      <c r="D145" s="7" t="s">
        <v>60</v>
      </c>
      <c r="E145" s="7" t="s">
        <v>38</v>
      </c>
      <c r="F145" s="7" t="s">
        <v>17</v>
      </c>
      <c r="G145" s="7">
        <v>586</v>
      </c>
      <c r="H145" s="7">
        <v>11</v>
      </c>
      <c r="I145" s="7">
        <v>4</v>
      </c>
      <c r="J145" s="7">
        <v>8.14</v>
      </c>
    </row>
    <row r="146" spans="1:10" x14ac:dyDescent="0.25">
      <c r="A146" s="7">
        <v>3</v>
      </c>
      <c r="B146" s="8" t="s">
        <v>424</v>
      </c>
      <c r="C146" s="7" t="s">
        <v>61</v>
      </c>
      <c r="D146" s="7" t="s">
        <v>60</v>
      </c>
      <c r="E146" s="7" t="s">
        <v>38</v>
      </c>
      <c r="F146" s="7" t="s">
        <v>17</v>
      </c>
      <c r="G146" s="7">
        <v>486</v>
      </c>
      <c r="H146" s="7">
        <v>4</v>
      </c>
      <c r="I146" s="7">
        <v>2</v>
      </c>
      <c r="J146" s="7">
        <v>6.75</v>
      </c>
    </row>
    <row r="147" spans="1:10" x14ac:dyDescent="0.25">
      <c r="A147" s="7">
        <v>1</v>
      </c>
      <c r="B147" s="8" t="s">
        <v>436</v>
      </c>
      <c r="C147" s="7" t="s">
        <v>23</v>
      </c>
      <c r="D147" s="7" t="s">
        <v>62</v>
      </c>
      <c r="E147" s="7" t="s">
        <v>547</v>
      </c>
      <c r="F147" s="7" t="s">
        <v>17</v>
      </c>
      <c r="G147" s="7">
        <v>626</v>
      </c>
      <c r="H147" s="7">
        <v>18</v>
      </c>
      <c r="I147" s="7">
        <v>6</v>
      </c>
      <c r="J147" s="7">
        <v>8.69</v>
      </c>
    </row>
    <row r="148" spans="1:10" x14ac:dyDescent="0.25">
      <c r="A148" s="7">
        <v>2</v>
      </c>
      <c r="B148" s="8" t="s">
        <v>433</v>
      </c>
      <c r="C148" s="7" t="s">
        <v>139</v>
      </c>
      <c r="D148" s="7" t="s">
        <v>62</v>
      </c>
      <c r="E148" s="7" t="s">
        <v>547</v>
      </c>
      <c r="F148" s="7" t="s">
        <v>17</v>
      </c>
      <c r="G148" s="7">
        <v>616</v>
      </c>
      <c r="H148" s="7">
        <v>13</v>
      </c>
      <c r="I148" s="7">
        <v>3</v>
      </c>
      <c r="J148" s="7">
        <v>8.56</v>
      </c>
    </row>
    <row r="149" spans="1:10" x14ac:dyDescent="0.25">
      <c r="A149" s="7">
        <v>3</v>
      </c>
      <c r="B149" s="8" t="s">
        <v>446</v>
      </c>
      <c r="C149" s="7" t="s">
        <v>31</v>
      </c>
      <c r="D149" s="7" t="s">
        <v>62</v>
      </c>
      <c r="E149" s="7" t="s">
        <v>547</v>
      </c>
      <c r="F149" s="7" t="s">
        <v>17</v>
      </c>
      <c r="G149" s="7">
        <v>595</v>
      </c>
      <c r="H149" s="7">
        <v>15</v>
      </c>
      <c r="I149" s="7">
        <v>6</v>
      </c>
      <c r="J149" s="7">
        <v>8.26</v>
      </c>
    </row>
    <row r="150" spans="1:10" x14ac:dyDescent="0.25">
      <c r="A150" s="7">
        <v>4</v>
      </c>
      <c r="B150" s="8" t="s">
        <v>437</v>
      </c>
      <c r="C150" s="7" t="s">
        <v>58</v>
      </c>
      <c r="D150" s="7" t="s">
        <v>62</v>
      </c>
      <c r="E150" s="7" t="s">
        <v>547</v>
      </c>
      <c r="F150" s="7" t="s">
        <v>17</v>
      </c>
      <c r="G150" s="7">
        <v>576</v>
      </c>
      <c r="H150" s="7">
        <v>12</v>
      </c>
      <c r="I150" s="7">
        <v>3</v>
      </c>
      <c r="J150" s="7">
        <v>8</v>
      </c>
    </row>
    <row r="151" spans="1:10" x14ac:dyDescent="0.25">
      <c r="A151" s="7">
        <v>5</v>
      </c>
      <c r="B151" s="8" t="s">
        <v>444</v>
      </c>
      <c r="C151" s="7" t="s">
        <v>44</v>
      </c>
      <c r="D151" s="7" t="s">
        <v>62</v>
      </c>
      <c r="E151" s="7" t="s">
        <v>547</v>
      </c>
      <c r="F151" s="7" t="s">
        <v>17</v>
      </c>
      <c r="G151" s="7">
        <v>576</v>
      </c>
      <c r="H151" s="7">
        <v>8</v>
      </c>
      <c r="I151" s="7">
        <v>5</v>
      </c>
      <c r="J151" s="7">
        <v>8</v>
      </c>
    </row>
    <row r="152" spans="1:10" x14ac:dyDescent="0.25">
      <c r="A152" s="7">
        <v>6</v>
      </c>
      <c r="B152" s="8" t="s">
        <v>597</v>
      </c>
      <c r="C152" s="7" t="s">
        <v>22</v>
      </c>
      <c r="D152" s="7" t="s">
        <v>62</v>
      </c>
      <c r="E152" s="7" t="s">
        <v>547</v>
      </c>
      <c r="F152" s="7" t="s">
        <v>17</v>
      </c>
      <c r="G152" s="7">
        <v>556</v>
      </c>
      <c r="H152" s="7">
        <v>11</v>
      </c>
      <c r="I152" s="7">
        <v>2</v>
      </c>
      <c r="J152" s="7">
        <v>7.72</v>
      </c>
    </row>
    <row r="153" spans="1:10" x14ac:dyDescent="0.25">
      <c r="A153" s="7">
        <v>7</v>
      </c>
      <c r="B153" s="8" t="s">
        <v>141</v>
      </c>
      <c r="C153" s="7" t="s">
        <v>28</v>
      </c>
      <c r="D153" s="7" t="s">
        <v>62</v>
      </c>
      <c r="E153" s="7" t="s">
        <v>547</v>
      </c>
      <c r="F153" s="7" t="s">
        <v>17</v>
      </c>
      <c r="G153" s="7">
        <v>536</v>
      </c>
      <c r="H153" s="7">
        <v>5</v>
      </c>
      <c r="I153" s="7">
        <v>1</v>
      </c>
      <c r="J153" s="7">
        <v>7.44</v>
      </c>
    </row>
    <row r="154" spans="1:10" x14ac:dyDescent="0.25">
      <c r="A154" s="7">
        <v>8</v>
      </c>
      <c r="B154" s="8" t="s">
        <v>440</v>
      </c>
      <c r="C154" s="7" t="s">
        <v>44</v>
      </c>
      <c r="D154" s="7" t="s">
        <v>62</v>
      </c>
      <c r="E154" s="7" t="s">
        <v>547</v>
      </c>
      <c r="F154" s="7" t="s">
        <v>17</v>
      </c>
      <c r="G154" s="7">
        <v>536</v>
      </c>
      <c r="H154" s="7">
        <v>4</v>
      </c>
      <c r="I154" s="7">
        <v>1</v>
      </c>
      <c r="J154" s="7">
        <v>7.44</v>
      </c>
    </row>
    <row r="155" spans="1:10" x14ac:dyDescent="0.25">
      <c r="A155" s="7">
        <v>9</v>
      </c>
      <c r="B155" s="8" t="s">
        <v>449</v>
      </c>
      <c r="C155" s="7" t="s">
        <v>49</v>
      </c>
      <c r="D155" s="7" t="s">
        <v>62</v>
      </c>
      <c r="E155" s="7" t="s">
        <v>547</v>
      </c>
      <c r="F155" s="7" t="s">
        <v>17</v>
      </c>
      <c r="G155" s="7">
        <v>532</v>
      </c>
      <c r="H155" s="7">
        <v>5</v>
      </c>
      <c r="I155" s="7">
        <v>2</v>
      </c>
      <c r="J155" s="7">
        <v>7.39</v>
      </c>
    </row>
    <row r="156" spans="1:10" x14ac:dyDescent="0.25">
      <c r="A156" s="7">
        <v>10</v>
      </c>
      <c r="B156" s="8" t="s">
        <v>435</v>
      </c>
      <c r="C156" s="7" t="s">
        <v>267</v>
      </c>
      <c r="D156" s="7" t="s">
        <v>62</v>
      </c>
      <c r="E156" s="7" t="s">
        <v>547</v>
      </c>
      <c r="F156" s="7" t="s">
        <v>17</v>
      </c>
      <c r="G156" s="7">
        <v>528</v>
      </c>
      <c r="H156" s="7">
        <v>9</v>
      </c>
      <c r="I156" s="7">
        <v>1</v>
      </c>
      <c r="J156" s="7">
        <v>7.33</v>
      </c>
    </row>
    <row r="157" spans="1:10" x14ac:dyDescent="0.25">
      <c r="A157" s="7">
        <v>11</v>
      </c>
      <c r="B157" s="8" t="s">
        <v>445</v>
      </c>
      <c r="C157" s="7" t="s">
        <v>264</v>
      </c>
      <c r="D157" s="7" t="s">
        <v>62</v>
      </c>
      <c r="E157" s="7" t="s">
        <v>547</v>
      </c>
      <c r="F157" s="7" t="s">
        <v>17</v>
      </c>
      <c r="G157" s="7">
        <v>512</v>
      </c>
      <c r="H157" s="7">
        <v>8</v>
      </c>
      <c r="I157" s="7">
        <v>4</v>
      </c>
      <c r="J157" s="7">
        <v>7.11</v>
      </c>
    </row>
    <row r="158" spans="1:10" x14ac:dyDescent="0.25">
      <c r="A158" s="7">
        <v>12</v>
      </c>
      <c r="B158" s="8" t="s">
        <v>451</v>
      </c>
      <c r="C158" s="7" t="s">
        <v>44</v>
      </c>
      <c r="D158" s="7" t="s">
        <v>62</v>
      </c>
      <c r="E158" s="7" t="s">
        <v>547</v>
      </c>
      <c r="F158" s="7" t="s">
        <v>17</v>
      </c>
      <c r="G158" s="7">
        <v>505</v>
      </c>
      <c r="H158" s="7">
        <v>6</v>
      </c>
      <c r="I158" s="7">
        <v>3</v>
      </c>
      <c r="J158" s="7">
        <v>7.01</v>
      </c>
    </row>
    <row r="159" spans="1:10" x14ac:dyDescent="0.25">
      <c r="A159" s="7">
        <v>13</v>
      </c>
      <c r="B159" s="8" t="s">
        <v>598</v>
      </c>
      <c r="C159" s="7" t="s">
        <v>253</v>
      </c>
      <c r="D159" s="7" t="s">
        <v>62</v>
      </c>
      <c r="E159" s="7" t="s">
        <v>547</v>
      </c>
      <c r="F159" s="7" t="s">
        <v>17</v>
      </c>
      <c r="G159" s="7">
        <v>498</v>
      </c>
      <c r="H159" s="7">
        <v>3</v>
      </c>
      <c r="I159" s="7">
        <v>0</v>
      </c>
      <c r="J159" s="7">
        <v>6.92</v>
      </c>
    </row>
    <row r="160" spans="1:10" x14ac:dyDescent="0.25">
      <c r="A160" s="7">
        <v>14</v>
      </c>
      <c r="B160" s="8" t="s">
        <v>450</v>
      </c>
      <c r="C160" s="7" t="s">
        <v>55</v>
      </c>
      <c r="D160" s="7" t="s">
        <v>62</v>
      </c>
      <c r="E160" s="7" t="s">
        <v>547</v>
      </c>
      <c r="F160" s="7" t="s">
        <v>17</v>
      </c>
      <c r="G160" s="7">
        <v>479</v>
      </c>
      <c r="H160" s="7">
        <v>5</v>
      </c>
      <c r="I160" s="7">
        <v>3</v>
      </c>
      <c r="J160" s="7">
        <v>6.65</v>
      </c>
    </row>
    <row r="161" spans="1:10" x14ac:dyDescent="0.25">
      <c r="A161" s="7">
        <v>15</v>
      </c>
      <c r="B161" s="8" t="s">
        <v>443</v>
      </c>
      <c r="C161" s="7" t="s">
        <v>264</v>
      </c>
      <c r="D161" s="7" t="s">
        <v>62</v>
      </c>
      <c r="E161" s="7" t="s">
        <v>547</v>
      </c>
      <c r="F161" s="7" t="s">
        <v>17</v>
      </c>
      <c r="G161" s="7">
        <v>476</v>
      </c>
      <c r="H161" s="7">
        <v>1</v>
      </c>
      <c r="I161" s="7">
        <v>0</v>
      </c>
      <c r="J161" s="7">
        <v>6.61</v>
      </c>
    </row>
    <row r="162" spans="1:10" x14ac:dyDescent="0.25">
      <c r="A162" s="7">
        <v>16</v>
      </c>
      <c r="B162" s="8" t="s">
        <v>438</v>
      </c>
      <c r="C162" s="7" t="s">
        <v>253</v>
      </c>
      <c r="D162" s="7" t="s">
        <v>62</v>
      </c>
      <c r="E162" s="7" t="s">
        <v>547</v>
      </c>
      <c r="F162" s="7" t="s">
        <v>17</v>
      </c>
      <c r="G162" s="7">
        <v>444</v>
      </c>
      <c r="H162" s="7">
        <v>1</v>
      </c>
      <c r="I162" s="7">
        <v>0</v>
      </c>
      <c r="J162" s="7">
        <v>6.17</v>
      </c>
    </row>
    <row r="163" spans="1:10" x14ac:dyDescent="0.25">
      <c r="A163" s="7">
        <v>17</v>
      </c>
      <c r="B163" s="8" t="s">
        <v>453</v>
      </c>
      <c r="C163" s="7" t="s">
        <v>36</v>
      </c>
      <c r="D163" s="7" t="s">
        <v>62</v>
      </c>
      <c r="E163" s="7" t="s">
        <v>547</v>
      </c>
      <c r="F163" s="7" t="s">
        <v>17</v>
      </c>
      <c r="G163" s="7">
        <v>439</v>
      </c>
      <c r="H163" s="7">
        <v>4</v>
      </c>
      <c r="I163" s="7">
        <v>1</v>
      </c>
      <c r="J163" s="7">
        <v>6.1</v>
      </c>
    </row>
    <row r="164" spans="1:10" x14ac:dyDescent="0.25">
      <c r="A164" s="7">
        <v>18</v>
      </c>
      <c r="B164" s="8" t="s">
        <v>542</v>
      </c>
      <c r="C164" s="7" t="s">
        <v>23</v>
      </c>
      <c r="D164" s="7" t="s">
        <v>62</v>
      </c>
      <c r="E164" s="7" t="s">
        <v>547</v>
      </c>
      <c r="F164" s="7" t="s">
        <v>17</v>
      </c>
      <c r="G164" s="7">
        <v>427</v>
      </c>
      <c r="H164" s="7">
        <v>2</v>
      </c>
      <c r="I164" s="7">
        <v>1</v>
      </c>
      <c r="J164" s="7">
        <v>5.93</v>
      </c>
    </row>
    <row r="165" spans="1:10" x14ac:dyDescent="0.25">
      <c r="A165" s="7">
        <v>1</v>
      </c>
      <c r="B165" s="8" t="s">
        <v>455</v>
      </c>
      <c r="C165" s="7" t="s">
        <v>137</v>
      </c>
      <c r="D165" s="7" t="s">
        <v>62</v>
      </c>
      <c r="E165" s="7" t="s">
        <v>550</v>
      </c>
      <c r="F165" s="7" t="s">
        <v>17</v>
      </c>
      <c r="G165" s="7">
        <v>645</v>
      </c>
      <c r="H165" s="7">
        <v>21</v>
      </c>
      <c r="I165" s="7">
        <v>5</v>
      </c>
      <c r="J165" s="7">
        <v>8.9600000000000009</v>
      </c>
    </row>
    <row r="166" spans="1:10" x14ac:dyDescent="0.25">
      <c r="A166" s="7">
        <v>2</v>
      </c>
      <c r="B166" s="8" t="s">
        <v>461</v>
      </c>
      <c r="C166" s="7" t="s">
        <v>31</v>
      </c>
      <c r="D166" s="7" t="s">
        <v>62</v>
      </c>
      <c r="E166" s="7" t="s">
        <v>550</v>
      </c>
      <c r="F166" s="7" t="s">
        <v>17</v>
      </c>
      <c r="G166" s="7">
        <v>635</v>
      </c>
      <c r="H166" s="7">
        <v>18</v>
      </c>
      <c r="I166" s="7">
        <v>6</v>
      </c>
      <c r="J166" s="7">
        <v>8.82</v>
      </c>
    </row>
    <row r="167" spans="1:10" x14ac:dyDescent="0.25">
      <c r="A167" s="7">
        <v>3</v>
      </c>
      <c r="B167" s="8" t="s">
        <v>599</v>
      </c>
      <c r="C167" s="7" t="s">
        <v>23</v>
      </c>
      <c r="D167" s="7" t="s">
        <v>62</v>
      </c>
      <c r="E167" s="7" t="s">
        <v>550</v>
      </c>
      <c r="F167" s="7" t="s">
        <v>17</v>
      </c>
      <c r="G167" s="7">
        <v>629</v>
      </c>
      <c r="H167" s="7">
        <v>16</v>
      </c>
      <c r="I167" s="7">
        <v>5</v>
      </c>
      <c r="J167" s="7">
        <v>8.74</v>
      </c>
    </row>
    <row r="168" spans="1:10" x14ac:dyDescent="0.25">
      <c r="A168" s="7">
        <v>4</v>
      </c>
      <c r="B168" s="8" t="s">
        <v>458</v>
      </c>
      <c r="C168" s="7" t="s">
        <v>23</v>
      </c>
      <c r="D168" s="7" t="s">
        <v>62</v>
      </c>
      <c r="E168" s="7" t="s">
        <v>550</v>
      </c>
      <c r="F168" s="7" t="s">
        <v>17</v>
      </c>
      <c r="G168" s="7">
        <v>625</v>
      </c>
      <c r="H168" s="7">
        <v>17</v>
      </c>
      <c r="I168" s="7">
        <v>7</v>
      </c>
      <c r="J168" s="7">
        <v>8.68</v>
      </c>
    </row>
    <row r="169" spans="1:10" x14ac:dyDescent="0.25">
      <c r="A169" s="7">
        <v>5</v>
      </c>
      <c r="B169" s="8" t="s">
        <v>600</v>
      </c>
      <c r="C169" s="7" t="s">
        <v>240</v>
      </c>
      <c r="D169" s="7" t="s">
        <v>62</v>
      </c>
      <c r="E169" s="7" t="s">
        <v>550</v>
      </c>
      <c r="F169" s="7" t="s">
        <v>17</v>
      </c>
      <c r="G169" s="7">
        <v>624</v>
      </c>
      <c r="H169" s="7">
        <v>15</v>
      </c>
      <c r="I169" s="7">
        <v>5</v>
      </c>
      <c r="J169" s="7">
        <v>8.67</v>
      </c>
    </row>
    <row r="170" spans="1:10" x14ac:dyDescent="0.25">
      <c r="A170" s="7">
        <v>6</v>
      </c>
      <c r="B170" s="8" t="s">
        <v>474</v>
      </c>
      <c r="C170" s="7" t="s">
        <v>267</v>
      </c>
      <c r="D170" s="7" t="s">
        <v>62</v>
      </c>
      <c r="E170" s="7" t="s">
        <v>550</v>
      </c>
      <c r="F170" s="7" t="s">
        <v>17</v>
      </c>
      <c r="G170" s="7">
        <v>620</v>
      </c>
      <c r="H170" s="7">
        <v>16</v>
      </c>
      <c r="I170" s="7">
        <v>3</v>
      </c>
      <c r="J170" s="7">
        <v>8.61</v>
      </c>
    </row>
    <row r="171" spans="1:10" x14ac:dyDescent="0.25">
      <c r="A171" s="7">
        <v>7</v>
      </c>
      <c r="B171" s="8" t="s">
        <v>601</v>
      </c>
      <c r="C171" s="7" t="s">
        <v>37</v>
      </c>
      <c r="D171" s="7" t="s">
        <v>62</v>
      </c>
      <c r="E171" s="7" t="s">
        <v>550</v>
      </c>
      <c r="F171" s="7" t="s">
        <v>17</v>
      </c>
      <c r="G171" s="7">
        <v>617</v>
      </c>
      <c r="H171" s="7">
        <v>18</v>
      </c>
      <c r="I171" s="7">
        <v>5</v>
      </c>
      <c r="J171" s="7">
        <v>8.57</v>
      </c>
    </row>
    <row r="172" spans="1:10" x14ac:dyDescent="0.25">
      <c r="A172" s="7">
        <v>8</v>
      </c>
      <c r="B172" s="8" t="s">
        <v>460</v>
      </c>
      <c r="C172" s="7" t="s">
        <v>58</v>
      </c>
      <c r="D172" s="7" t="s">
        <v>62</v>
      </c>
      <c r="E172" s="7" t="s">
        <v>550</v>
      </c>
      <c r="F172" s="7" t="s">
        <v>17</v>
      </c>
      <c r="G172" s="7">
        <v>615</v>
      </c>
      <c r="H172" s="7">
        <v>15</v>
      </c>
      <c r="I172" s="7">
        <v>2</v>
      </c>
      <c r="J172" s="7">
        <v>8.5399999999999991</v>
      </c>
    </row>
    <row r="173" spans="1:10" x14ac:dyDescent="0.25">
      <c r="A173" s="7">
        <v>9</v>
      </c>
      <c r="B173" s="8" t="s">
        <v>457</v>
      </c>
      <c r="C173" s="7" t="s">
        <v>31</v>
      </c>
      <c r="D173" s="7" t="s">
        <v>62</v>
      </c>
      <c r="E173" s="7" t="s">
        <v>550</v>
      </c>
      <c r="F173" s="7" t="s">
        <v>17</v>
      </c>
      <c r="G173" s="7">
        <v>615</v>
      </c>
      <c r="H173" s="7">
        <v>12</v>
      </c>
      <c r="I173" s="7">
        <v>4</v>
      </c>
      <c r="J173" s="7">
        <v>8.5399999999999991</v>
      </c>
    </row>
    <row r="174" spans="1:10" x14ac:dyDescent="0.25">
      <c r="A174" s="7">
        <v>10</v>
      </c>
      <c r="B174" s="8" t="s">
        <v>456</v>
      </c>
      <c r="C174" s="7" t="s">
        <v>44</v>
      </c>
      <c r="D174" s="7" t="s">
        <v>62</v>
      </c>
      <c r="E174" s="7" t="s">
        <v>550</v>
      </c>
      <c r="F174" s="7" t="s">
        <v>17</v>
      </c>
      <c r="G174" s="7">
        <v>612</v>
      </c>
      <c r="H174" s="7">
        <v>17</v>
      </c>
      <c r="I174" s="7">
        <v>3</v>
      </c>
      <c r="J174" s="7">
        <v>8.5</v>
      </c>
    </row>
    <row r="175" spans="1:10" x14ac:dyDescent="0.25">
      <c r="A175" s="7">
        <v>11</v>
      </c>
      <c r="B175" s="8" t="s">
        <v>459</v>
      </c>
      <c r="C175" s="7" t="s">
        <v>19</v>
      </c>
      <c r="D175" s="7" t="s">
        <v>62</v>
      </c>
      <c r="E175" s="7" t="s">
        <v>550</v>
      </c>
      <c r="F175" s="7" t="s">
        <v>17</v>
      </c>
      <c r="G175" s="7">
        <v>610</v>
      </c>
      <c r="H175" s="7">
        <v>17</v>
      </c>
      <c r="I175" s="7">
        <v>4</v>
      </c>
      <c r="J175" s="7">
        <v>8.4700000000000006</v>
      </c>
    </row>
    <row r="176" spans="1:10" x14ac:dyDescent="0.25">
      <c r="A176" s="7">
        <v>12</v>
      </c>
      <c r="B176" s="8" t="s">
        <v>144</v>
      </c>
      <c r="C176" s="7" t="s">
        <v>55</v>
      </c>
      <c r="D176" s="7" t="s">
        <v>62</v>
      </c>
      <c r="E176" s="7" t="s">
        <v>550</v>
      </c>
      <c r="F176" s="7" t="s">
        <v>17</v>
      </c>
      <c r="G176" s="7">
        <v>600</v>
      </c>
      <c r="H176" s="7">
        <v>12</v>
      </c>
      <c r="I176" s="7">
        <v>3</v>
      </c>
      <c r="J176" s="7">
        <v>8.33</v>
      </c>
    </row>
    <row r="177" spans="1:10" x14ac:dyDescent="0.25">
      <c r="A177" s="7">
        <v>13</v>
      </c>
      <c r="B177" s="8" t="s">
        <v>602</v>
      </c>
      <c r="C177" s="7" t="s">
        <v>104</v>
      </c>
      <c r="D177" s="7" t="s">
        <v>62</v>
      </c>
      <c r="E177" s="7" t="s">
        <v>550</v>
      </c>
      <c r="F177" s="7" t="s">
        <v>17</v>
      </c>
      <c r="G177" s="7">
        <v>594</v>
      </c>
      <c r="H177" s="7">
        <v>14</v>
      </c>
      <c r="I177" s="7">
        <v>2</v>
      </c>
      <c r="J177" s="7">
        <v>8.25</v>
      </c>
    </row>
    <row r="178" spans="1:10" x14ac:dyDescent="0.25">
      <c r="A178" s="7">
        <v>14</v>
      </c>
      <c r="B178" s="8" t="s">
        <v>477</v>
      </c>
      <c r="C178" s="7" t="s">
        <v>305</v>
      </c>
      <c r="D178" s="7" t="s">
        <v>62</v>
      </c>
      <c r="E178" s="7" t="s">
        <v>550</v>
      </c>
      <c r="F178" s="7" t="s">
        <v>17</v>
      </c>
      <c r="G178" s="7">
        <v>590</v>
      </c>
      <c r="H178" s="7">
        <v>9</v>
      </c>
      <c r="I178" s="7">
        <v>3</v>
      </c>
      <c r="J178" s="7">
        <v>8.19</v>
      </c>
    </row>
    <row r="179" spans="1:10" x14ac:dyDescent="0.25">
      <c r="A179" s="7">
        <v>15</v>
      </c>
      <c r="B179" s="8" t="s">
        <v>603</v>
      </c>
      <c r="C179" s="7" t="s">
        <v>23</v>
      </c>
      <c r="D179" s="7" t="s">
        <v>62</v>
      </c>
      <c r="E179" s="7" t="s">
        <v>550</v>
      </c>
      <c r="F179" s="7" t="s">
        <v>17</v>
      </c>
      <c r="G179" s="7">
        <v>586</v>
      </c>
      <c r="H179" s="7">
        <v>10</v>
      </c>
      <c r="I179" s="7">
        <v>3</v>
      </c>
      <c r="J179" s="7">
        <v>8.14</v>
      </c>
    </row>
    <row r="180" spans="1:10" x14ac:dyDescent="0.25">
      <c r="A180" s="7">
        <v>16</v>
      </c>
      <c r="B180" s="8" t="s">
        <v>604</v>
      </c>
      <c r="C180" s="7" t="s">
        <v>257</v>
      </c>
      <c r="D180" s="7" t="s">
        <v>62</v>
      </c>
      <c r="E180" s="7" t="s">
        <v>550</v>
      </c>
      <c r="F180" s="7" t="s">
        <v>17</v>
      </c>
      <c r="G180" s="7">
        <v>573</v>
      </c>
      <c r="H180" s="7">
        <v>13</v>
      </c>
      <c r="I180" s="7">
        <v>2</v>
      </c>
      <c r="J180" s="7">
        <v>7.96</v>
      </c>
    </row>
    <row r="181" spans="1:10" x14ac:dyDescent="0.25">
      <c r="A181" s="7">
        <v>17</v>
      </c>
      <c r="B181" s="8" t="s">
        <v>605</v>
      </c>
      <c r="C181" s="7" t="s">
        <v>527</v>
      </c>
      <c r="D181" s="7" t="s">
        <v>62</v>
      </c>
      <c r="E181" s="7" t="s">
        <v>550</v>
      </c>
      <c r="F181" s="7" t="s">
        <v>17</v>
      </c>
      <c r="G181" s="7">
        <v>572</v>
      </c>
      <c r="H181" s="7">
        <v>14</v>
      </c>
      <c r="I181" s="7">
        <v>2</v>
      </c>
      <c r="J181" s="7">
        <v>7.94</v>
      </c>
    </row>
    <row r="182" spans="1:10" x14ac:dyDescent="0.25">
      <c r="A182" s="7">
        <v>18</v>
      </c>
      <c r="B182" s="8" t="s">
        <v>464</v>
      </c>
      <c r="C182" s="7" t="s">
        <v>23</v>
      </c>
      <c r="D182" s="7" t="s">
        <v>62</v>
      </c>
      <c r="E182" s="7" t="s">
        <v>550</v>
      </c>
      <c r="F182" s="7" t="s">
        <v>17</v>
      </c>
      <c r="G182" s="7">
        <v>565</v>
      </c>
      <c r="H182" s="7">
        <v>8</v>
      </c>
      <c r="I182" s="7">
        <v>3</v>
      </c>
      <c r="J182" s="7">
        <v>7.85</v>
      </c>
    </row>
    <row r="183" spans="1:10" x14ac:dyDescent="0.25">
      <c r="A183" s="7">
        <v>19</v>
      </c>
      <c r="B183" s="8" t="s">
        <v>606</v>
      </c>
      <c r="C183" s="7" t="s">
        <v>253</v>
      </c>
      <c r="D183" s="7" t="s">
        <v>62</v>
      </c>
      <c r="E183" s="7" t="s">
        <v>550</v>
      </c>
      <c r="F183" s="7" t="s">
        <v>17</v>
      </c>
      <c r="G183" s="7">
        <v>562</v>
      </c>
      <c r="H183" s="7">
        <v>5</v>
      </c>
      <c r="I183" s="7">
        <v>2</v>
      </c>
      <c r="J183" s="7">
        <v>7.81</v>
      </c>
    </row>
    <row r="184" spans="1:10" x14ac:dyDescent="0.25">
      <c r="A184" s="7">
        <v>20</v>
      </c>
      <c r="B184" s="8" t="s">
        <v>607</v>
      </c>
      <c r="C184" s="7" t="s">
        <v>47</v>
      </c>
      <c r="D184" s="7" t="s">
        <v>62</v>
      </c>
      <c r="E184" s="7" t="s">
        <v>550</v>
      </c>
      <c r="F184" s="7" t="s">
        <v>17</v>
      </c>
      <c r="G184" s="7">
        <v>551</v>
      </c>
      <c r="H184" s="7">
        <v>8</v>
      </c>
      <c r="I184" s="7">
        <v>0</v>
      </c>
      <c r="J184" s="7">
        <v>7.65</v>
      </c>
    </row>
    <row r="185" spans="1:10" x14ac:dyDescent="0.25">
      <c r="A185" s="7">
        <v>21</v>
      </c>
      <c r="B185" s="8" t="s">
        <v>608</v>
      </c>
      <c r="C185" s="7" t="s">
        <v>44</v>
      </c>
      <c r="D185" s="7" t="s">
        <v>62</v>
      </c>
      <c r="E185" s="7" t="s">
        <v>550</v>
      </c>
      <c r="F185" s="7" t="s">
        <v>17</v>
      </c>
      <c r="G185" s="7">
        <v>548</v>
      </c>
      <c r="H185" s="7">
        <v>9</v>
      </c>
      <c r="I185" s="7">
        <v>2</v>
      </c>
      <c r="J185" s="7">
        <v>7.61</v>
      </c>
    </row>
    <row r="186" spans="1:10" x14ac:dyDescent="0.25">
      <c r="A186" s="7">
        <v>22</v>
      </c>
      <c r="B186" s="8" t="s">
        <v>375</v>
      </c>
      <c r="C186" s="7" t="s">
        <v>303</v>
      </c>
      <c r="D186" s="7" t="s">
        <v>62</v>
      </c>
      <c r="E186" s="7" t="s">
        <v>550</v>
      </c>
      <c r="F186" s="7" t="s">
        <v>17</v>
      </c>
      <c r="G186" s="7">
        <v>543</v>
      </c>
      <c r="H186" s="7">
        <v>12</v>
      </c>
      <c r="I186" s="7">
        <v>3</v>
      </c>
      <c r="J186" s="7">
        <v>7.54</v>
      </c>
    </row>
    <row r="187" spans="1:10" ht="30" x14ac:dyDescent="0.25">
      <c r="A187" s="7">
        <v>23</v>
      </c>
      <c r="B187" s="8" t="s">
        <v>468</v>
      </c>
      <c r="C187" s="7" t="s">
        <v>28</v>
      </c>
      <c r="D187" s="7" t="s">
        <v>62</v>
      </c>
      <c r="E187" s="7" t="s">
        <v>550</v>
      </c>
      <c r="F187" s="7" t="s">
        <v>17</v>
      </c>
      <c r="G187" s="7">
        <v>537</v>
      </c>
      <c r="H187" s="7">
        <v>10</v>
      </c>
      <c r="I187" s="7">
        <v>4</v>
      </c>
      <c r="J187" s="7">
        <v>7.46</v>
      </c>
    </row>
    <row r="188" spans="1:10" x14ac:dyDescent="0.25">
      <c r="A188" s="7">
        <v>24</v>
      </c>
      <c r="B188" s="8" t="s">
        <v>472</v>
      </c>
      <c r="C188" s="7" t="s">
        <v>286</v>
      </c>
      <c r="D188" s="7" t="s">
        <v>62</v>
      </c>
      <c r="E188" s="7" t="s">
        <v>550</v>
      </c>
      <c r="F188" s="7" t="s">
        <v>17</v>
      </c>
      <c r="G188" s="7">
        <v>535</v>
      </c>
      <c r="H188" s="7">
        <v>6</v>
      </c>
      <c r="I188" s="7">
        <v>1</v>
      </c>
      <c r="J188" s="7">
        <v>7.43</v>
      </c>
    </row>
    <row r="189" spans="1:10" x14ac:dyDescent="0.25">
      <c r="A189" s="7">
        <v>25</v>
      </c>
      <c r="B189" s="8" t="s">
        <v>467</v>
      </c>
      <c r="C189" s="7" t="s">
        <v>44</v>
      </c>
      <c r="D189" s="7" t="s">
        <v>62</v>
      </c>
      <c r="E189" s="7" t="s">
        <v>550</v>
      </c>
      <c r="F189" s="7" t="s">
        <v>17</v>
      </c>
      <c r="G189" s="7">
        <v>535</v>
      </c>
      <c r="H189" s="7">
        <v>3</v>
      </c>
      <c r="I189" s="7">
        <v>0</v>
      </c>
      <c r="J189" s="7">
        <v>7.43</v>
      </c>
    </row>
    <row r="190" spans="1:10" x14ac:dyDescent="0.25">
      <c r="A190" s="7">
        <v>26</v>
      </c>
      <c r="B190" s="8" t="s">
        <v>145</v>
      </c>
      <c r="C190" s="7" t="s">
        <v>44</v>
      </c>
      <c r="D190" s="7" t="s">
        <v>62</v>
      </c>
      <c r="E190" s="7" t="s">
        <v>550</v>
      </c>
      <c r="F190" s="7" t="s">
        <v>17</v>
      </c>
      <c r="G190" s="7">
        <v>532</v>
      </c>
      <c r="H190" s="7">
        <v>4</v>
      </c>
      <c r="I190" s="7">
        <v>2</v>
      </c>
      <c r="J190" s="7">
        <v>7.39</v>
      </c>
    </row>
    <row r="191" spans="1:10" x14ac:dyDescent="0.25">
      <c r="A191" s="7">
        <v>27</v>
      </c>
      <c r="B191" s="8" t="s">
        <v>609</v>
      </c>
      <c r="C191" s="7" t="s">
        <v>55</v>
      </c>
      <c r="D191" s="7" t="s">
        <v>62</v>
      </c>
      <c r="E191" s="7" t="s">
        <v>550</v>
      </c>
      <c r="F191" s="7" t="s">
        <v>17</v>
      </c>
      <c r="G191" s="7">
        <v>523</v>
      </c>
      <c r="H191" s="7">
        <v>7</v>
      </c>
      <c r="I191" s="7">
        <v>3</v>
      </c>
      <c r="J191" s="7">
        <v>7.26</v>
      </c>
    </row>
    <row r="192" spans="1:10" x14ac:dyDescent="0.25">
      <c r="A192" s="7">
        <v>28</v>
      </c>
      <c r="B192" s="8" t="s">
        <v>610</v>
      </c>
      <c r="C192" s="7" t="s">
        <v>104</v>
      </c>
      <c r="D192" s="7" t="s">
        <v>62</v>
      </c>
      <c r="E192" s="7" t="s">
        <v>550</v>
      </c>
      <c r="F192" s="7" t="s">
        <v>17</v>
      </c>
      <c r="G192" s="7">
        <v>507</v>
      </c>
      <c r="H192" s="7">
        <v>7</v>
      </c>
      <c r="I192" s="7">
        <v>1</v>
      </c>
      <c r="J192" s="7">
        <v>7.04</v>
      </c>
    </row>
    <row r="193" spans="1:10" x14ac:dyDescent="0.25">
      <c r="A193" s="7">
        <v>29</v>
      </c>
      <c r="B193" s="8" t="s">
        <v>611</v>
      </c>
      <c r="C193" s="7" t="s">
        <v>47</v>
      </c>
      <c r="D193" s="7" t="s">
        <v>62</v>
      </c>
      <c r="E193" s="7" t="s">
        <v>550</v>
      </c>
      <c r="F193" s="7" t="s">
        <v>17</v>
      </c>
      <c r="G193" s="7">
        <v>502</v>
      </c>
      <c r="H193" s="7">
        <v>7</v>
      </c>
      <c r="I193" s="7">
        <v>2</v>
      </c>
      <c r="J193" s="7">
        <v>6.97</v>
      </c>
    </row>
    <row r="194" spans="1:10" x14ac:dyDescent="0.25">
      <c r="A194" s="7">
        <v>30</v>
      </c>
      <c r="B194" s="8" t="s">
        <v>612</v>
      </c>
      <c r="C194" s="7" t="s">
        <v>303</v>
      </c>
      <c r="D194" s="7" t="s">
        <v>62</v>
      </c>
      <c r="E194" s="7" t="s">
        <v>550</v>
      </c>
      <c r="F194" s="7" t="s">
        <v>17</v>
      </c>
      <c r="G194" s="7">
        <v>486</v>
      </c>
      <c r="H194" s="7">
        <v>3</v>
      </c>
      <c r="I194" s="7">
        <v>0</v>
      </c>
      <c r="J194" s="7">
        <v>6.75</v>
      </c>
    </row>
    <row r="195" spans="1:10" x14ac:dyDescent="0.25">
      <c r="A195" s="7">
        <v>31</v>
      </c>
      <c r="B195" s="8" t="s">
        <v>613</v>
      </c>
      <c r="C195" s="7" t="s">
        <v>257</v>
      </c>
      <c r="D195" s="7" t="s">
        <v>62</v>
      </c>
      <c r="E195" s="7" t="s">
        <v>550</v>
      </c>
      <c r="F195" s="7" t="s">
        <v>17</v>
      </c>
      <c r="G195" s="7">
        <v>462</v>
      </c>
      <c r="H195" s="7">
        <v>5</v>
      </c>
      <c r="I195" s="7">
        <v>0</v>
      </c>
      <c r="J195" s="7">
        <v>6.42</v>
      </c>
    </row>
    <row r="196" spans="1:10" x14ac:dyDescent="0.25">
      <c r="A196" s="7">
        <v>32</v>
      </c>
      <c r="B196" s="8" t="s">
        <v>614</v>
      </c>
      <c r="C196" s="7" t="s">
        <v>303</v>
      </c>
      <c r="D196" s="7" t="s">
        <v>62</v>
      </c>
      <c r="E196" s="7" t="s">
        <v>550</v>
      </c>
      <c r="F196" s="7" t="s">
        <v>17</v>
      </c>
      <c r="G196" s="7">
        <v>459</v>
      </c>
      <c r="H196" s="7">
        <v>3</v>
      </c>
      <c r="I196" s="7">
        <v>1</v>
      </c>
      <c r="J196" s="7">
        <v>6.38</v>
      </c>
    </row>
    <row r="197" spans="1:10" x14ac:dyDescent="0.25">
      <c r="A197" s="7">
        <v>1</v>
      </c>
      <c r="B197" s="8" t="s">
        <v>615</v>
      </c>
      <c r="C197" s="7" t="s">
        <v>233</v>
      </c>
      <c r="D197" s="7" t="s">
        <v>62</v>
      </c>
      <c r="E197" s="7" t="s">
        <v>38</v>
      </c>
      <c r="F197" s="7" t="s">
        <v>17</v>
      </c>
      <c r="G197" s="7">
        <v>624</v>
      </c>
      <c r="H197" s="7">
        <v>16</v>
      </c>
      <c r="I197" s="7">
        <v>6</v>
      </c>
      <c r="J197" s="7">
        <v>8.67</v>
      </c>
    </row>
    <row r="198" spans="1:10" x14ac:dyDescent="0.25">
      <c r="A198" s="7">
        <v>2</v>
      </c>
      <c r="B198" s="8" t="s">
        <v>475</v>
      </c>
      <c r="C198" s="7" t="s">
        <v>37</v>
      </c>
      <c r="D198" s="7" t="s">
        <v>62</v>
      </c>
      <c r="E198" s="7" t="s">
        <v>38</v>
      </c>
      <c r="F198" s="7" t="s">
        <v>17</v>
      </c>
      <c r="G198" s="7">
        <v>620</v>
      </c>
      <c r="H198" s="7">
        <v>16</v>
      </c>
      <c r="I198" s="7">
        <v>8</v>
      </c>
      <c r="J198" s="7">
        <v>8.61</v>
      </c>
    </row>
    <row r="199" spans="1:10" x14ac:dyDescent="0.25">
      <c r="A199" s="7">
        <v>3</v>
      </c>
      <c r="B199" s="8" t="s">
        <v>616</v>
      </c>
      <c r="C199" s="7" t="s">
        <v>617</v>
      </c>
      <c r="D199" s="7" t="s">
        <v>62</v>
      </c>
      <c r="E199" s="7" t="s">
        <v>38</v>
      </c>
      <c r="F199" s="7" t="s">
        <v>17</v>
      </c>
      <c r="G199" s="7">
        <v>612</v>
      </c>
      <c r="H199" s="7">
        <v>16</v>
      </c>
      <c r="I199" s="7">
        <v>4</v>
      </c>
      <c r="J199" s="7">
        <v>8.5</v>
      </c>
    </row>
    <row r="200" spans="1:10" x14ac:dyDescent="0.25">
      <c r="A200" s="7">
        <v>4</v>
      </c>
      <c r="B200" s="8" t="s">
        <v>478</v>
      </c>
      <c r="C200" s="7" t="s">
        <v>198</v>
      </c>
      <c r="D200" s="7" t="s">
        <v>62</v>
      </c>
      <c r="E200" s="7" t="s">
        <v>38</v>
      </c>
      <c r="F200" s="7" t="s">
        <v>17</v>
      </c>
      <c r="G200" s="7">
        <v>609</v>
      </c>
      <c r="H200" s="7">
        <v>16</v>
      </c>
      <c r="I200" s="7">
        <v>5</v>
      </c>
      <c r="J200" s="7">
        <v>8.4600000000000009</v>
      </c>
    </row>
    <row r="201" spans="1:10" x14ac:dyDescent="0.25">
      <c r="A201" s="7">
        <v>5</v>
      </c>
      <c r="B201" s="8" t="s">
        <v>618</v>
      </c>
      <c r="C201" s="7" t="s">
        <v>286</v>
      </c>
      <c r="D201" s="7" t="s">
        <v>62</v>
      </c>
      <c r="E201" s="7" t="s">
        <v>38</v>
      </c>
      <c r="F201" s="7" t="s">
        <v>17</v>
      </c>
      <c r="G201" s="7">
        <v>606</v>
      </c>
      <c r="H201" s="7">
        <v>19</v>
      </c>
      <c r="I201" s="7">
        <v>5</v>
      </c>
      <c r="J201" s="7">
        <v>8.42</v>
      </c>
    </row>
    <row r="202" spans="1:10" x14ac:dyDescent="0.25">
      <c r="A202" s="7">
        <v>6</v>
      </c>
      <c r="B202" s="8" t="s">
        <v>476</v>
      </c>
      <c r="C202" s="7" t="s">
        <v>254</v>
      </c>
      <c r="D202" s="7" t="s">
        <v>62</v>
      </c>
      <c r="E202" s="7" t="s">
        <v>38</v>
      </c>
      <c r="F202" s="7" t="s">
        <v>17</v>
      </c>
      <c r="G202" s="7">
        <v>606</v>
      </c>
      <c r="H202" s="7">
        <v>15</v>
      </c>
      <c r="I202" s="7">
        <v>6</v>
      </c>
      <c r="J202" s="7">
        <v>8.42</v>
      </c>
    </row>
    <row r="203" spans="1:10" x14ac:dyDescent="0.25">
      <c r="A203" s="7">
        <v>7</v>
      </c>
      <c r="B203" s="8" t="s">
        <v>479</v>
      </c>
      <c r="C203" s="7" t="s">
        <v>50</v>
      </c>
      <c r="D203" s="7" t="s">
        <v>62</v>
      </c>
      <c r="E203" s="7" t="s">
        <v>38</v>
      </c>
      <c r="F203" s="7" t="s">
        <v>17</v>
      </c>
      <c r="G203" s="7">
        <v>558</v>
      </c>
      <c r="H203" s="7">
        <v>10</v>
      </c>
      <c r="I203" s="7">
        <v>3</v>
      </c>
      <c r="J203" s="7">
        <v>7.75</v>
      </c>
    </row>
    <row r="204" spans="1:10" x14ac:dyDescent="0.25">
      <c r="A204" s="7">
        <v>8</v>
      </c>
      <c r="B204" s="8" t="s">
        <v>328</v>
      </c>
      <c r="C204" s="7" t="s">
        <v>44</v>
      </c>
      <c r="D204" s="7" t="s">
        <v>62</v>
      </c>
      <c r="E204" s="7" t="s">
        <v>38</v>
      </c>
      <c r="F204" s="7" t="s">
        <v>17</v>
      </c>
      <c r="G204" s="7">
        <v>515</v>
      </c>
      <c r="H204" s="7">
        <v>5</v>
      </c>
      <c r="I204" s="7">
        <v>4</v>
      </c>
      <c r="J204" s="7">
        <v>7.15</v>
      </c>
    </row>
    <row r="205" spans="1:10" x14ac:dyDescent="0.25">
      <c r="A205" s="7">
        <v>1</v>
      </c>
      <c r="B205" s="8" t="s">
        <v>619</v>
      </c>
      <c r="C205" s="7" t="s">
        <v>257</v>
      </c>
      <c r="D205" s="7" t="s">
        <v>62</v>
      </c>
      <c r="E205" s="7" t="s">
        <v>304</v>
      </c>
      <c r="F205" s="7" t="s">
        <v>17</v>
      </c>
      <c r="G205" s="7">
        <v>598</v>
      </c>
      <c r="H205" s="7">
        <v>11</v>
      </c>
      <c r="I205" s="7">
        <v>6</v>
      </c>
      <c r="J205" s="7">
        <v>8.31</v>
      </c>
    </row>
    <row r="206" spans="1:10" x14ac:dyDescent="0.25">
      <c r="A206" s="7">
        <v>2</v>
      </c>
      <c r="B206" s="8" t="s">
        <v>480</v>
      </c>
      <c r="C206" s="7" t="s">
        <v>33</v>
      </c>
      <c r="D206" s="7" t="s">
        <v>62</v>
      </c>
      <c r="E206" s="7" t="s">
        <v>304</v>
      </c>
      <c r="F206" s="7" t="s">
        <v>17</v>
      </c>
      <c r="G206" s="7">
        <v>540</v>
      </c>
      <c r="H206" s="7">
        <v>4</v>
      </c>
      <c r="I206" s="7">
        <v>2</v>
      </c>
      <c r="J206" s="7">
        <v>7.5</v>
      </c>
    </row>
    <row r="207" spans="1:10" x14ac:dyDescent="0.25">
      <c r="A207" s="7">
        <v>3</v>
      </c>
      <c r="B207" s="8" t="s">
        <v>481</v>
      </c>
      <c r="C207" s="7" t="s">
        <v>45</v>
      </c>
      <c r="D207" s="7" t="s">
        <v>62</v>
      </c>
      <c r="E207" s="7" t="s">
        <v>304</v>
      </c>
      <c r="F207" s="7" t="s">
        <v>17</v>
      </c>
      <c r="G207" s="7">
        <v>535</v>
      </c>
      <c r="H207" s="7">
        <v>8</v>
      </c>
      <c r="I207" s="7">
        <v>0</v>
      </c>
      <c r="J207" s="7">
        <v>7.43</v>
      </c>
    </row>
    <row r="208" spans="1:10" x14ac:dyDescent="0.25">
      <c r="A208" s="7">
        <v>4</v>
      </c>
      <c r="B208" s="8" t="s">
        <v>620</v>
      </c>
      <c r="C208" s="7" t="s">
        <v>303</v>
      </c>
      <c r="D208" s="7" t="s">
        <v>62</v>
      </c>
      <c r="E208" s="7" t="s">
        <v>304</v>
      </c>
      <c r="F208" s="7" t="s">
        <v>17</v>
      </c>
      <c r="G208" s="7">
        <v>524</v>
      </c>
      <c r="H208" s="7">
        <v>4</v>
      </c>
      <c r="I208" s="7">
        <v>0</v>
      </c>
      <c r="J208" s="7">
        <v>7.28</v>
      </c>
    </row>
    <row r="209" spans="1:10" x14ac:dyDescent="0.25">
      <c r="A209" s="7">
        <v>5</v>
      </c>
      <c r="B209" s="8" t="s">
        <v>621</v>
      </c>
      <c r="C209" s="7" t="s">
        <v>58</v>
      </c>
      <c r="D209" s="7" t="s">
        <v>62</v>
      </c>
      <c r="E209" s="7" t="s">
        <v>304</v>
      </c>
      <c r="F209" s="7" t="s">
        <v>17</v>
      </c>
      <c r="G209" s="7">
        <v>439</v>
      </c>
      <c r="H209" s="7">
        <v>2</v>
      </c>
      <c r="I209" s="7">
        <v>0</v>
      </c>
      <c r="J209" s="7">
        <v>6.1</v>
      </c>
    </row>
    <row r="210" spans="1:10" x14ac:dyDescent="0.25">
      <c r="A210" s="7">
        <v>1</v>
      </c>
      <c r="B210" s="8" t="s">
        <v>483</v>
      </c>
      <c r="C210" s="7" t="s">
        <v>231</v>
      </c>
      <c r="D210" s="7" t="s">
        <v>62</v>
      </c>
      <c r="E210" s="7" t="s">
        <v>41</v>
      </c>
      <c r="F210" s="7" t="s">
        <v>17</v>
      </c>
      <c r="G210" s="7">
        <v>625</v>
      </c>
      <c r="H210" s="7">
        <v>19</v>
      </c>
      <c r="I210" s="7">
        <v>4</v>
      </c>
      <c r="J210" s="7">
        <v>8.68</v>
      </c>
    </row>
    <row r="211" spans="1:10" x14ac:dyDescent="0.25">
      <c r="A211" s="7">
        <v>2</v>
      </c>
      <c r="B211" s="8" t="s">
        <v>622</v>
      </c>
      <c r="C211" s="7" t="s">
        <v>116</v>
      </c>
      <c r="D211" s="7" t="s">
        <v>62</v>
      </c>
      <c r="E211" s="7" t="s">
        <v>41</v>
      </c>
      <c r="F211" s="7" t="s">
        <v>17</v>
      </c>
      <c r="G211" s="7">
        <v>614</v>
      </c>
      <c r="H211" s="7">
        <v>13</v>
      </c>
      <c r="I211" s="7">
        <v>5</v>
      </c>
      <c r="J211" s="7">
        <v>8.5299999999999994</v>
      </c>
    </row>
    <row r="212" spans="1:10" x14ac:dyDescent="0.25">
      <c r="A212" s="7">
        <v>3</v>
      </c>
      <c r="B212" s="8" t="s">
        <v>623</v>
      </c>
      <c r="C212" s="7" t="s">
        <v>624</v>
      </c>
      <c r="D212" s="7" t="s">
        <v>62</v>
      </c>
      <c r="E212" s="7" t="s">
        <v>41</v>
      </c>
      <c r="F212" s="7" t="s">
        <v>17</v>
      </c>
      <c r="G212" s="7">
        <v>593</v>
      </c>
      <c r="H212" s="7">
        <v>15</v>
      </c>
      <c r="I212" s="7">
        <v>7</v>
      </c>
      <c r="J212" s="7">
        <v>8.24</v>
      </c>
    </row>
    <row r="213" spans="1:10" x14ac:dyDescent="0.25">
      <c r="A213" s="7">
        <v>4</v>
      </c>
      <c r="B213" s="8" t="s">
        <v>486</v>
      </c>
      <c r="C213" s="7" t="s">
        <v>44</v>
      </c>
      <c r="D213" s="7" t="s">
        <v>62</v>
      </c>
      <c r="E213" s="7" t="s">
        <v>41</v>
      </c>
      <c r="F213" s="7" t="s">
        <v>17</v>
      </c>
      <c r="G213" s="7">
        <v>548</v>
      </c>
      <c r="H213" s="7">
        <v>4</v>
      </c>
      <c r="I213" s="7">
        <v>0</v>
      </c>
      <c r="J213" s="7">
        <v>7.61</v>
      </c>
    </row>
    <row r="214" spans="1:10" x14ac:dyDescent="0.25">
      <c r="A214" s="7">
        <v>5</v>
      </c>
      <c r="B214" s="8" t="s">
        <v>625</v>
      </c>
      <c r="C214" s="7" t="s">
        <v>139</v>
      </c>
      <c r="D214" s="7" t="s">
        <v>62</v>
      </c>
      <c r="E214" s="7" t="s">
        <v>41</v>
      </c>
      <c r="F214" s="7" t="s">
        <v>17</v>
      </c>
      <c r="G214" s="7">
        <v>539</v>
      </c>
      <c r="H214" s="7">
        <v>6</v>
      </c>
      <c r="I214" s="7">
        <v>2</v>
      </c>
      <c r="J214" s="7">
        <v>7.49</v>
      </c>
    </row>
    <row r="215" spans="1:10" x14ac:dyDescent="0.25">
      <c r="A215" s="7">
        <v>6</v>
      </c>
      <c r="B215" s="8" t="s">
        <v>626</v>
      </c>
      <c r="C215" s="7" t="s">
        <v>21</v>
      </c>
      <c r="D215" s="7" t="s">
        <v>62</v>
      </c>
      <c r="E215" s="7" t="s">
        <v>41</v>
      </c>
      <c r="F215" s="7" t="s">
        <v>17</v>
      </c>
      <c r="G215" s="7">
        <v>504</v>
      </c>
      <c r="H215" s="7">
        <v>2</v>
      </c>
      <c r="I215" s="7">
        <v>1</v>
      </c>
      <c r="J215" s="7">
        <v>7</v>
      </c>
    </row>
    <row r="217" spans="1:10" x14ac:dyDescent="0.25">
      <c r="A217" t="s">
        <v>306</v>
      </c>
    </row>
    <row r="221" spans="1:10" x14ac:dyDescent="0.25">
      <c r="A221" s="7"/>
      <c r="B221" s="8"/>
      <c r="C221" s="7"/>
      <c r="D221" s="7"/>
      <c r="E221" s="7"/>
      <c r="F221" s="7"/>
      <c r="G221" s="7"/>
      <c r="H221" s="7"/>
      <c r="I221" s="7"/>
      <c r="J221" s="7"/>
    </row>
    <row r="222" spans="1:10" x14ac:dyDescent="0.25">
      <c r="A222" s="7"/>
      <c r="B222" s="8"/>
      <c r="C222" s="7"/>
      <c r="D222" s="7"/>
      <c r="E222" s="7"/>
      <c r="F222" s="7"/>
      <c r="G222" s="7"/>
      <c r="H222" s="7"/>
      <c r="I222" s="7"/>
      <c r="J222" s="7"/>
    </row>
    <row r="223" spans="1:10" x14ac:dyDescent="0.25">
      <c r="A223" s="7"/>
      <c r="B223" s="8"/>
      <c r="C223" s="7"/>
      <c r="D223" s="7"/>
      <c r="E223" s="7"/>
      <c r="F223" s="7"/>
      <c r="G223" s="7"/>
      <c r="H223" s="7"/>
      <c r="I223" s="7"/>
      <c r="J223" s="7"/>
    </row>
    <row r="224" spans="1:10" x14ac:dyDescent="0.25">
      <c r="A224" s="7"/>
      <c r="B224" s="8"/>
      <c r="C224" s="7"/>
      <c r="D224" s="7"/>
      <c r="E224" s="7"/>
      <c r="F224" s="7"/>
      <c r="G224" s="7"/>
      <c r="H224" s="7"/>
      <c r="I224" s="7"/>
      <c r="J224" s="7"/>
    </row>
    <row r="225" spans="1:10" x14ac:dyDescent="0.25">
      <c r="A225" s="7"/>
      <c r="B225" s="8"/>
      <c r="C225" s="7"/>
      <c r="D225" s="7"/>
      <c r="E225" s="7"/>
      <c r="F225" s="7"/>
      <c r="G225" s="7"/>
      <c r="H225" s="7"/>
      <c r="I225" s="7"/>
      <c r="J225" s="7"/>
    </row>
    <row r="226" spans="1:10" x14ac:dyDescent="0.25">
      <c r="A226" s="7"/>
      <c r="B226" s="8"/>
      <c r="C226" s="7"/>
      <c r="D226" s="7"/>
      <c r="E226" s="7"/>
      <c r="F226" s="7"/>
      <c r="G226" s="7"/>
      <c r="H226" s="7"/>
      <c r="I226" s="7"/>
      <c r="J226" s="7"/>
    </row>
    <row r="227" spans="1:10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</row>
    <row r="228" spans="1:10" x14ac:dyDescent="0.25">
      <c r="A228" s="7"/>
      <c r="B228" s="8"/>
      <c r="C228" s="7"/>
      <c r="D228" s="7"/>
      <c r="E228" s="7"/>
      <c r="F228" s="7"/>
      <c r="G228" s="7"/>
      <c r="H228" s="7"/>
      <c r="I228" s="7"/>
      <c r="J228" s="7"/>
    </row>
    <row r="229" spans="1:10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</row>
    <row r="230" spans="1:10" x14ac:dyDescent="0.25">
      <c r="A230" s="7"/>
      <c r="B230" s="8"/>
      <c r="C230" s="7"/>
      <c r="D230" s="7"/>
      <c r="E230" s="7"/>
      <c r="F230" s="7"/>
      <c r="G230" s="7"/>
      <c r="H230" s="7"/>
      <c r="I230" s="7"/>
      <c r="J230" s="7"/>
    </row>
    <row r="231" spans="1:10" x14ac:dyDescent="0.25">
      <c r="A231" s="7"/>
      <c r="B231" s="8"/>
      <c r="C231" s="7"/>
      <c r="D231" s="7"/>
      <c r="E231" s="7"/>
      <c r="F231" s="7"/>
      <c r="G231" s="7"/>
      <c r="H231" s="7"/>
      <c r="I231" s="7"/>
      <c r="J231" s="7"/>
    </row>
    <row r="232" spans="1:10" x14ac:dyDescent="0.25">
      <c r="A232" s="7"/>
      <c r="B232" s="8"/>
      <c r="C232" s="7"/>
      <c r="D232" s="7"/>
      <c r="E232" s="7"/>
      <c r="F232" s="7"/>
      <c r="G232" s="7"/>
      <c r="H232" s="7"/>
      <c r="I232" s="7"/>
      <c r="J232" s="7"/>
    </row>
    <row r="233" spans="1:10" x14ac:dyDescent="0.25">
      <c r="A233" s="7"/>
      <c r="B233" s="8"/>
      <c r="C233" s="7"/>
      <c r="D233" s="7"/>
      <c r="E233" s="7"/>
      <c r="F233" s="7"/>
      <c r="G233" s="7"/>
      <c r="H233" s="7"/>
      <c r="I233" s="7"/>
      <c r="J233" s="7"/>
    </row>
    <row r="234" spans="1:10" x14ac:dyDescent="0.25">
      <c r="A234" s="7"/>
      <c r="B234" s="8"/>
      <c r="C234" s="7"/>
      <c r="D234" s="7"/>
      <c r="E234" s="7"/>
      <c r="F234" s="7"/>
      <c r="G234" s="7"/>
      <c r="H234" s="7"/>
      <c r="I234" s="7"/>
      <c r="J234" s="7"/>
    </row>
    <row r="235" spans="1:10" x14ac:dyDescent="0.25">
      <c r="A235" s="7"/>
      <c r="B235" s="8"/>
      <c r="C235" s="7"/>
      <c r="D235" s="7"/>
      <c r="E235" s="7"/>
      <c r="F235" s="7"/>
      <c r="G235" s="7"/>
      <c r="H235" s="7"/>
      <c r="I235" s="7"/>
      <c r="J235" s="7"/>
    </row>
    <row r="236" spans="1:10" x14ac:dyDescent="0.25">
      <c r="A236" s="7"/>
      <c r="B236" s="8"/>
      <c r="C236" s="7"/>
      <c r="D236" s="7"/>
      <c r="E236" s="7"/>
      <c r="F236" s="7"/>
      <c r="G236" s="7"/>
      <c r="H236" s="7"/>
      <c r="I236" s="7"/>
      <c r="J236" s="7"/>
    </row>
    <row r="237" spans="1:10" x14ac:dyDescent="0.25">
      <c r="A237" s="7"/>
      <c r="B237" s="8"/>
      <c r="C237" s="7"/>
      <c r="D237" s="7"/>
      <c r="E237" s="7"/>
      <c r="F237" s="7"/>
      <c r="G237" s="7"/>
      <c r="H237" s="7"/>
      <c r="I237" s="7"/>
      <c r="J237" s="7"/>
    </row>
    <row r="238" spans="1:10" x14ac:dyDescent="0.25">
      <c r="A238" s="7"/>
      <c r="B238" s="8"/>
      <c r="C238" s="7"/>
      <c r="D238" s="7"/>
      <c r="E238" s="7"/>
      <c r="F238" s="7"/>
      <c r="G238" s="7"/>
      <c r="H238" s="7"/>
      <c r="I238" s="7"/>
      <c r="J238" s="7"/>
    </row>
    <row r="239" spans="1:10" x14ac:dyDescent="0.25">
      <c r="A239" s="7"/>
      <c r="B239" s="8"/>
      <c r="C239" s="7"/>
      <c r="D239" s="7"/>
      <c r="E239" s="7"/>
      <c r="F239" s="7"/>
      <c r="G239" s="7"/>
      <c r="H239" s="7"/>
      <c r="I239" s="7"/>
      <c r="J239" s="7"/>
    </row>
    <row r="240" spans="1:10" x14ac:dyDescent="0.25">
      <c r="A240" s="7"/>
      <c r="B240" s="7"/>
      <c r="C240" s="7"/>
      <c r="D240" s="7"/>
      <c r="E240" s="7"/>
      <c r="F240" s="7"/>
      <c r="G240" s="7"/>
      <c r="H240" s="7"/>
      <c r="I240" s="7"/>
      <c r="J240" s="7"/>
    </row>
    <row r="241" spans="1:10" x14ac:dyDescent="0.25">
      <c r="A241" s="7"/>
      <c r="B241" s="8"/>
      <c r="C241" s="7"/>
      <c r="D241" s="7"/>
      <c r="E241" s="7"/>
      <c r="F241" s="7"/>
      <c r="G241" s="7"/>
      <c r="H241" s="7"/>
      <c r="I241" s="7"/>
      <c r="J241" s="7"/>
    </row>
    <row r="242" spans="1:10" x14ac:dyDescent="0.25">
      <c r="A242" s="7"/>
      <c r="B242" s="8"/>
      <c r="C242" s="7"/>
      <c r="D242" s="7"/>
      <c r="E242" s="7"/>
      <c r="F242" s="7"/>
      <c r="G242" s="7"/>
      <c r="H242" s="7"/>
      <c r="I242" s="7"/>
      <c r="J242" s="7"/>
    </row>
    <row r="243" spans="1:10" x14ac:dyDescent="0.25">
      <c r="A243" s="7"/>
      <c r="B243" s="8"/>
      <c r="C243" s="7"/>
      <c r="D243" s="7"/>
      <c r="E243" s="7"/>
      <c r="F243" s="7"/>
      <c r="G243" s="7"/>
      <c r="H243" s="7"/>
      <c r="I243" s="7"/>
      <c r="J243" s="7"/>
    </row>
    <row r="244" spans="1:10" x14ac:dyDescent="0.25">
      <c r="A244" s="7"/>
      <c r="B244" s="8"/>
      <c r="C244" s="7"/>
      <c r="D244" s="7"/>
      <c r="E244" s="7"/>
      <c r="F244" s="7"/>
      <c r="G244" s="7"/>
      <c r="H244" s="7"/>
      <c r="I244" s="7"/>
      <c r="J244" s="7"/>
    </row>
    <row r="245" spans="1:10" x14ac:dyDescent="0.25">
      <c r="A245" s="7"/>
      <c r="B245" s="8"/>
      <c r="C245" s="7"/>
      <c r="D245" s="7"/>
      <c r="E245" s="7"/>
      <c r="F245" s="7"/>
      <c r="G245" s="7"/>
      <c r="H245" s="7"/>
      <c r="I245" s="7"/>
      <c r="J245" s="7"/>
    </row>
    <row r="246" spans="1:10" x14ac:dyDescent="0.25">
      <c r="A246" s="7"/>
      <c r="B246" s="8"/>
      <c r="C246" s="7"/>
      <c r="D246" s="7"/>
      <c r="E246" s="7"/>
      <c r="F246" s="7"/>
      <c r="G246" s="7"/>
      <c r="H246" s="7"/>
      <c r="I246" s="7"/>
      <c r="J246" s="7"/>
    </row>
    <row r="247" spans="1:10" x14ac:dyDescent="0.25">
      <c r="A247" s="7"/>
      <c r="B247" s="8"/>
      <c r="C247" s="7"/>
      <c r="D247" s="7"/>
      <c r="E247" s="7"/>
      <c r="F247" s="7"/>
      <c r="G247" s="7"/>
      <c r="H247" s="7"/>
      <c r="I247" s="7"/>
      <c r="J247" s="7"/>
    </row>
    <row r="248" spans="1:10" x14ac:dyDescent="0.25">
      <c r="A248" s="7"/>
      <c r="B248" s="8"/>
      <c r="C248" s="7"/>
      <c r="D248" s="7"/>
      <c r="E248" s="7"/>
      <c r="F248" s="7"/>
      <c r="G248" s="7"/>
      <c r="H248" s="7"/>
      <c r="I248" s="7"/>
      <c r="J248" s="7"/>
    </row>
    <row r="249" spans="1:10" x14ac:dyDescent="0.25">
      <c r="A249" s="7"/>
      <c r="B249" s="8"/>
      <c r="C249" s="7"/>
      <c r="D249" s="7"/>
      <c r="E249" s="7"/>
      <c r="F249" s="7"/>
      <c r="G249" s="7"/>
      <c r="H249" s="7"/>
      <c r="I249" s="7"/>
      <c r="J249" s="7"/>
    </row>
    <row r="250" spans="1:10" x14ac:dyDescent="0.25">
      <c r="A250" s="7"/>
      <c r="B250" s="8"/>
      <c r="C250" s="7"/>
      <c r="D250" s="7"/>
      <c r="E250" s="7"/>
      <c r="F250" s="7"/>
      <c r="G250" s="7"/>
      <c r="H250" s="7"/>
      <c r="I250" s="7"/>
      <c r="J250" s="7"/>
    </row>
    <row r="251" spans="1:10" x14ac:dyDescent="0.25">
      <c r="A251" s="7"/>
      <c r="B251" s="8"/>
      <c r="C251" s="7"/>
      <c r="D251" s="7"/>
      <c r="E251" s="7"/>
      <c r="F251" s="7"/>
      <c r="G251" s="7"/>
      <c r="H251" s="7"/>
      <c r="I251" s="7"/>
      <c r="J251" s="7"/>
    </row>
    <row r="252" spans="1:10" x14ac:dyDescent="0.25">
      <c r="A252" s="7"/>
      <c r="B252" s="8"/>
      <c r="C252" s="7"/>
      <c r="D252" s="7"/>
      <c r="E252" s="7"/>
      <c r="F252" s="7"/>
      <c r="G252" s="7"/>
      <c r="H252" s="7"/>
      <c r="I252" s="7"/>
      <c r="J252" s="7"/>
    </row>
    <row r="253" spans="1:10" x14ac:dyDescent="0.25">
      <c r="A253" s="7"/>
      <c r="B253" s="8"/>
      <c r="C253" s="7"/>
      <c r="D253" s="7"/>
      <c r="E253" s="7"/>
      <c r="F253" s="7"/>
      <c r="G253" s="7"/>
      <c r="H253" s="7"/>
      <c r="I253" s="7"/>
      <c r="J253" s="7"/>
    </row>
    <row r="254" spans="1:10" x14ac:dyDescent="0.25">
      <c r="A254" s="7"/>
      <c r="B254" s="8"/>
      <c r="C254" s="7"/>
      <c r="D254" s="7"/>
      <c r="E254" s="7"/>
      <c r="F254" s="7"/>
      <c r="G254" s="7"/>
      <c r="H254" s="7"/>
      <c r="I254" s="7"/>
      <c r="J254" s="7"/>
    </row>
    <row r="255" spans="1:10" x14ac:dyDescent="0.25">
      <c r="A255" s="7"/>
      <c r="B255" s="8"/>
      <c r="C255" s="7"/>
      <c r="D255" s="7"/>
      <c r="E255" s="7"/>
      <c r="F255" s="7"/>
      <c r="G255" s="7"/>
      <c r="H255" s="7"/>
      <c r="I255" s="7"/>
      <c r="J255" s="7"/>
    </row>
    <row r="256" spans="1:10" x14ac:dyDescent="0.25">
      <c r="A256" s="7"/>
      <c r="B256" s="8"/>
      <c r="C256" s="7"/>
      <c r="D256" s="7"/>
      <c r="E256" s="7"/>
      <c r="F256" s="7"/>
      <c r="G256" s="7"/>
      <c r="H256" s="7"/>
      <c r="I256" s="7"/>
      <c r="J256" s="7"/>
    </row>
    <row r="257" spans="1:10" x14ac:dyDescent="0.25">
      <c r="A257" s="7"/>
      <c r="B257" s="8"/>
      <c r="C257" s="7"/>
      <c r="D257" s="7"/>
      <c r="E257" s="7"/>
      <c r="F257" s="7"/>
      <c r="G257" s="7"/>
      <c r="H257" s="7"/>
      <c r="I257" s="7"/>
      <c r="J257" s="7"/>
    </row>
    <row r="258" spans="1:10" x14ac:dyDescent="0.25">
      <c r="A258" s="7"/>
      <c r="B258" s="8"/>
      <c r="C258" s="7"/>
      <c r="D258" s="7"/>
      <c r="E258" s="7"/>
      <c r="F258" s="7"/>
      <c r="G258" s="7"/>
      <c r="H258" s="7"/>
      <c r="I258" s="7"/>
      <c r="J258" s="7"/>
    </row>
    <row r="259" spans="1:10" x14ac:dyDescent="0.25">
      <c r="A259" s="7"/>
      <c r="B259" s="8"/>
      <c r="C259" s="7"/>
      <c r="D259" s="7"/>
      <c r="E259" s="7"/>
      <c r="F259" s="7"/>
      <c r="G259" s="7"/>
      <c r="H259" s="7"/>
      <c r="I259" s="7"/>
      <c r="J259" s="7"/>
    </row>
    <row r="260" spans="1:10" x14ac:dyDescent="0.25">
      <c r="A260" s="7"/>
      <c r="B260" s="8"/>
      <c r="C260" s="7"/>
      <c r="D260" s="7"/>
      <c r="E260" s="7"/>
      <c r="F260" s="7"/>
      <c r="G260" s="7"/>
      <c r="H260" s="7"/>
      <c r="I260" s="7"/>
      <c r="J260" s="7"/>
    </row>
    <row r="261" spans="1:10" x14ac:dyDescent="0.25">
      <c r="A261" s="7"/>
      <c r="B261" s="8"/>
      <c r="C261" s="7"/>
      <c r="D261" s="7"/>
      <c r="E261" s="7"/>
      <c r="F261" s="7"/>
      <c r="G261" s="7"/>
      <c r="H261" s="7"/>
      <c r="I261" s="7"/>
      <c r="J261" s="7"/>
    </row>
    <row r="262" spans="1:10" x14ac:dyDescent="0.25">
      <c r="A262" s="7"/>
      <c r="B262" s="8"/>
      <c r="C262" s="7"/>
      <c r="D262" s="7"/>
      <c r="E262" s="7"/>
      <c r="F262" s="7"/>
      <c r="G262" s="7"/>
      <c r="H262" s="7"/>
      <c r="I262" s="7"/>
      <c r="J262" s="7"/>
    </row>
    <row r="263" spans="1:10" x14ac:dyDescent="0.25">
      <c r="A263" s="7"/>
      <c r="B263" s="8"/>
      <c r="C263" s="7"/>
      <c r="D263" s="7"/>
      <c r="E263" s="7"/>
      <c r="F263" s="7"/>
      <c r="G263" s="7"/>
      <c r="H263" s="7"/>
      <c r="I263" s="7"/>
      <c r="J263" s="7"/>
    </row>
    <row r="264" spans="1:10" x14ac:dyDescent="0.25">
      <c r="A264" s="7"/>
      <c r="B264" s="8"/>
      <c r="C264" s="7"/>
      <c r="D264" s="7"/>
      <c r="E264" s="7"/>
      <c r="F264" s="7"/>
      <c r="G264" s="7"/>
      <c r="H264" s="7"/>
      <c r="I264" s="7"/>
      <c r="J264" s="7"/>
    </row>
    <row r="265" spans="1:10" x14ac:dyDescent="0.25">
      <c r="A265" s="7"/>
      <c r="B265" s="8"/>
      <c r="C265" s="7"/>
      <c r="D265" s="7"/>
      <c r="E265" s="7"/>
      <c r="F265" s="7"/>
      <c r="G265" s="7"/>
      <c r="H265" s="7"/>
      <c r="I265" s="7"/>
      <c r="J265" s="7"/>
    </row>
    <row r="266" spans="1:10" x14ac:dyDescent="0.25">
      <c r="A266" s="7"/>
      <c r="B266" s="8"/>
      <c r="C266" s="7"/>
      <c r="D266" s="7"/>
      <c r="E266" s="7"/>
      <c r="F266" s="7"/>
      <c r="G266" s="7"/>
      <c r="H266" s="7"/>
      <c r="I266" s="7"/>
      <c r="J266" s="7"/>
    </row>
    <row r="267" spans="1:10" x14ac:dyDescent="0.25">
      <c r="A267" s="7"/>
      <c r="B267" s="8"/>
      <c r="C267" s="7"/>
      <c r="D267" s="7"/>
      <c r="E267" s="7"/>
      <c r="F267" s="7"/>
      <c r="G267" s="7"/>
      <c r="H267" s="7"/>
      <c r="I267" s="7"/>
      <c r="J267" s="7"/>
    </row>
    <row r="268" spans="1:10" x14ac:dyDescent="0.25">
      <c r="A268" s="7"/>
      <c r="B268" s="8"/>
      <c r="C268" s="7"/>
      <c r="D268" s="7"/>
      <c r="E268" s="7"/>
      <c r="F268" s="7"/>
      <c r="G268" s="7"/>
      <c r="H268" s="7"/>
      <c r="I268" s="7"/>
      <c r="J268" s="7"/>
    </row>
    <row r="269" spans="1:10" x14ac:dyDescent="0.25">
      <c r="A269" s="7"/>
      <c r="B269" s="8"/>
      <c r="C269" s="7"/>
      <c r="D269" s="7"/>
      <c r="E269" s="7"/>
      <c r="F269" s="7"/>
      <c r="G269" s="7"/>
      <c r="H269" s="7"/>
      <c r="I269" s="7"/>
      <c r="J269" s="7"/>
    </row>
    <row r="270" spans="1:10" x14ac:dyDescent="0.25">
      <c r="A270" s="7"/>
      <c r="B270" s="8"/>
      <c r="C270" s="7"/>
      <c r="D270" s="7"/>
      <c r="E270" s="7"/>
      <c r="F270" s="7"/>
      <c r="G270" s="7"/>
      <c r="H270" s="7"/>
      <c r="I270" s="7"/>
      <c r="J270" s="7"/>
    </row>
    <row r="271" spans="1:10" x14ac:dyDescent="0.25">
      <c r="A271" s="7"/>
      <c r="B271" s="8"/>
      <c r="C271" s="7"/>
      <c r="D271" s="7"/>
      <c r="E271" s="7"/>
      <c r="F271" s="7"/>
      <c r="G271" s="7"/>
      <c r="H271" s="7"/>
      <c r="I271" s="7"/>
      <c r="J271" s="7"/>
    </row>
    <row r="272" spans="1:10" x14ac:dyDescent="0.25">
      <c r="A272" s="7"/>
      <c r="B272" s="8"/>
      <c r="C272" s="7"/>
      <c r="D272" s="7"/>
      <c r="E272" s="7"/>
      <c r="F272" s="7"/>
      <c r="G272" s="7"/>
      <c r="H272" s="7"/>
      <c r="I272" s="7"/>
      <c r="J272" s="7"/>
    </row>
    <row r="273" spans="1:10" x14ac:dyDescent="0.25">
      <c r="A273" s="7"/>
      <c r="B273" s="8"/>
      <c r="C273" s="7"/>
      <c r="D273" s="7"/>
      <c r="E273" s="7"/>
      <c r="F273" s="7"/>
      <c r="G273" s="7"/>
      <c r="H273" s="7"/>
      <c r="I273" s="7"/>
      <c r="J273" s="7"/>
    </row>
    <row r="274" spans="1:10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</row>
    <row r="275" spans="1:10" x14ac:dyDescent="0.25">
      <c r="A275" s="7"/>
      <c r="B275" s="8"/>
      <c r="C275" s="7"/>
      <c r="D275" s="7"/>
      <c r="E275" s="7"/>
      <c r="F275" s="7"/>
      <c r="G275" s="7"/>
      <c r="H275" s="7"/>
      <c r="I275" s="7"/>
      <c r="J275" s="7"/>
    </row>
    <row r="276" spans="1:10" x14ac:dyDescent="0.25">
      <c r="A276" s="7"/>
      <c r="B276" s="8"/>
      <c r="C276" s="7"/>
      <c r="D276" s="7"/>
      <c r="E276" s="7"/>
      <c r="F276" s="7"/>
      <c r="G276" s="7"/>
      <c r="H276" s="7"/>
      <c r="I276" s="7"/>
      <c r="J276" s="7"/>
    </row>
    <row r="277" spans="1:10" x14ac:dyDescent="0.25">
      <c r="A277" s="7"/>
      <c r="B277" s="8"/>
      <c r="C277" s="7"/>
      <c r="D277" s="7"/>
      <c r="E277" s="7"/>
      <c r="F277" s="7"/>
      <c r="G277" s="7"/>
      <c r="H277" s="7"/>
      <c r="I277" s="7"/>
      <c r="J277" s="7"/>
    </row>
    <row r="278" spans="1:10" x14ac:dyDescent="0.25">
      <c r="A278" s="7"/>
      <c r="B278" s="8"/>
      <c r="C278" s="7"/>
      <c r="D278" s="7"/>
      <c r="E278" s="7"/>
      <c r="F278" s="7"/>
      <c r="G278" s="7"/>
      <c r="H278" s="7"/>
      <c r="I278" s="7"/>
      <c r="J278" s="7"/>
    </row>
    <row r="279" spans="1:10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</row>
    <row r="280" spans="1:10" x14ac:dyDescent="0.25">
      <c r="A280" s="7"/>
      <c r="B280" s="8"/>
      <c r="C280" s="7"/>
      <c r="D280" s="7"/>
      <c r="E280" s="7"/>
      <c r="F280" s="7"/>
      <c r="G280" s="7"/>
      <c r="H280" s="7"/>
      <c r="I280" s="7"/>
      <c r="J280" s="7"/>
    </row>
    <row r="281" spans="1:10" x14ac:dyDescent="0.25">
      <c r="A281" s="7"/>
      <c r="B281" s="8"/>
      <c r="C281" s="7"/>
      <c r="D281" s="7"/>
      <c r="E281" s="7"/>
      <c r="F281" s="7"/>
      <c r="G281" s="7"/>
      <c r="H281" s="7"/>
      <c r="I281" s="7"/>
      <c r="J281" s="7"/>
    </row>
    <row r="282" spans="1:10" x14ac:dyDescent="0.25">
      <c r="A282" s="7"/>
      <c r="B282" s="8"/>
      <c r="C282" s="7"/>
      <c r="D282" s="7"/>
      <c r="E282" s="7"/>
      <c r="F282" s="7"/>
      <c r="G282" s="7"/>
      <c r="H282" s="7"/>
      <c r="I282" s="7"/>
      <c r="J282" s="7"/>
    </row>
    <row r="283" spans="1:10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</row>
    <row r="284" spans="1:10" x14ac:dyDescent="0.25">
      <c r="A284" s="7"/>
      <c r="B284" s="8"/>
      <c r="C284" s="7"/>
      <c r="D284" s="7"/>
      <c r="E284" s="7"/>
      <c r="F284" s="7"/>
      <c r="G284" s="7"/>
      <c r="H284" s="7"/>
      <c r="I284" s="7"/>
      <c r="J284" s="7"/>
    </row>
    <row r="285" spans="1:10" x14ac:dyDescent="0.25">
      <c r="A285" s="7"/>
      <c r="B285" s="8"/>
      <c r="C285" s="7"/>
      <c r="D285" s="7"/>
      <c r="E285" s="7"/>
      <c r="F285" s="7"/>
      <c r="G285" s="7"/>
      <c r="H285" s="7"/>
      <c r="I285" s="7"/>
      <c r="J285" s="7"/>
    </row>
    <row r="286" spans="1:10" x14ac:dyDescent="0.25">
      <c r="A286" s="7"/>
      <c r="B286" s="8"/>
      <c r="C286" s="7"/>
      <c r="D286" s="7"/>
      <c r="E286" s="7"/>
      <c r="F286" s="7"/>
      <c r="G286" s="7"/>
      <c r="H286" s="7"/>
      <c r="I286" s="7"/>
      <c r="J286" s="7"/>
    </row>
    <row r="287" spans="1:10" x14ac:dyDescent="0.25">
      <c r="A287" s="7"/>
      <c r="B287" s="8"/>
      <c r="C287" s="7"/>
      <c r="D287" s="7"/>
      <c r="E287" s="7"/>
      <c r="F287" s="7"/>
      <c r="G287" s="7"/>
      <c r="H287" s="7"/>
      <c r="I287" s="7"/>
      <c r="J287" s="7"/>
    </row>
    <row r="288" spans="1:10" x14ac:dyDescent="0.25">
      <c r="A288" s="7"/>
      <c r="B288" s="8"/>
      <c r="C288" s="7"/>
      <c r="D288" s="7"/>
      <c r="E288" s="7"/>
      <c r="F288" s="7"/>
      <c r="G288" s="7"/>
      <c r="H288" s="7"/>
      <c r="I288" s="7"/>
      <c r="J288" s="7"/>
    </row>
    <row r="289" spans="1:10" x14ac:dyDescent="0.25">
      <c r="A289" s="7"/>
      <c r="B289" s="8"/>
      <c r="C289" s="7"/>
      <c r="D289" s="7"/>
      <c r="E289" s="7"/>
      <c r="F289" s="7"/>
      <c r="G289" s="7"/>
      <c r="H289" s="7"/>
      <c r="I289" s="7"/>
      <c r="J289" s="7"/>
    </row>
    <row r="290" spans="1:10" x14ac:dyDescent="0.25">
      <c r="A290" s="7"/>
      <c r="B290" s="8"/>
      <c r="C290" s="7"/>
      <c r="D290" s="7"/>
      <c r="E290" s="7"/>
      <c r="F290" s="7"/>
      <c r="G290" s="7"/>
      <c r="H290" s="7"/>
      <c r="I290" s="7"/>
      <c r="J290" s="7"/>
    </row>
    <row r="291" spans="1:10" x14ac:dyDescent="0.25">
      <c r="A291" s="7"/>
      <c r="B291" s="8"/>
      <c r="C291" s="7"/>
      <c r="D291" s="7"/>
      <c r="E291" s="7"/>
      <c r="F291" s="7"/>
      <c r="G291" s="7"/>
      <c r="H291" s="7"/>
      <c r="I291" s="7"/>
      <c r="J291" s="7"/>
    </row>
    <row r="292" spans="1:10" x14ac:dyDescent="0.25">
      <c r="A292" s="7"/>
      <c r="B292" s="8"/>
      <c r="C292" s="7"/>
      <c r="D292" s="7"/>
      <c r="E292" s="7"/>
      <c r="F292" s="7"/>
      <c r="G292" s="7"/>
      <c r="H292" s="7"/>
      <c r="I292" s="7"/>
      <c r="J292" s="7"/>
    </row>
    <row r="293" spans="1:10" x14ac:dyDescent="0.25">
      <c r="A293" s="7"/>
      <c r="B293" s="8"/>
      <c r="C293" s="7"/>
      <c r="D293" s="7"/>
      <c r="E293" s="7"/>
      <c r="F293" s="7"/>
      <c r="G293" s="7"/>
      <c r="H293" s="7"/>
      <c r="I293" s="7"/>
      <c r="J293" s="7"/>
    </row>
    <row r="294" spans="1:10" x14ac:dyDescent="0.25">
      <c r="A294" s="7"/>
      <c r="B294" s="8"/>
      <c r="C294" s="7"/>
      <c r="D294" s="7"/>
      <c r="E294" s="7"/>
      <c r="F294" s="7"/>
      <c r="G294" s="7"/>
      <c r="H294" s="7"/>
      <c r="I294" s="7"/>
      <c r="J294" s="7"/>
    </row>
    <row r="295" spans="1:10" x14ac:dyDescent="0.25">
      <c r="A295" s="7"/>
      <c r="B295" s="8"/>
      <c r="C295" s="7"/>
      <c r="D295" s="7"/>
      <c r="E295" s="7"/>
      <c r="F295" s="7"/>
      <c r="G295" s="7"/>
      <c r="H295" s="7"/>
      <c r="I295" s="7"/>
      <c r="J295" s="7"/>
    </row>
    <row r="296" spans="1:10" x14ac:dyDescent="0.25">
      <c r="A296" s="7"/>
      <c r="B296" s="8"/>
      <c r="C296" s="7"/>
      <c r="D296" s="7"/>
      <c r="E296" s="7"/>
      <c r="F296" s="7"/>
      <c r="G296" s="7"/>
      <c r="H296" s="7"/>
      <c r="I296" s="7"/>
      <c r="J296" s="7"/>
    </row>
    <row r="297" spans="1:10" x14ac:dyDescent="0.25">
      <c r="A297" s="7"/>
      <c r="B297" s="8"/>
      <c r="C297" s="7"/>
      <c r="D297" s="7"/>
      <c r="E297" s="7"/>
      <c r="F297" s="7"/>
      <c r="G297" s="7"/>
      <c r="H297" s="7"/>
      <c r="I297" s="7"/>
      <c r="J297" s="7"/>
    </row>
    <row r="298" spans="1:10" x14ac:dyDescent="0.25">
      <c r="A298" s="7"/>
      <c r="B298" s="8"/>
      <c r="C298" s="7"/>
      <c r="D298" s="7"/>
      <c r="E298" s="7"/>
      <c r="F298" s="7"/>
      <c r="G298" s="7"/>
      <c r="H298" s="7"/>
      <c r="I298" s="7"/>
      <c r="J298" s="7"/>
    </row>
    <row r="299" spans="1:10" x14ac:dyDescent="0.25">
      <c r="A299" s="7"/>
      <c r="B299" s="8"/>
      <c r="C299" s="7"/>
      <c r="D299" s="7"/>
      <c r="E299" s="7"/>
      <c r="F299" s="7"/>
      <c r="G299" s="7"/>
      <c r="H299" s="7"/>
      <c r="I299" s="7"/>
      <c r="J299" s="7"/>
    </row>
    <row r="300" spans="1:10" x14ac:dyDescent="0.25">
      <c r="A300" s="7"/>
      <c r="B300" s="8"/>
      <c r="C300" s="7"/>
      <c r="D300" s="7"/>
      <c r="E300" s="7"/>
      <c r="F300" s="7"/>
      <c r="G300" s="7"/>
      <c r="H300" s="7"/>
      <c r="I300" s="7"/>
      <c r="J300" s="7"/>
    </row>
    <row r="301" spans="1:10" x14ac:dyDescent="0.25">
      <c r="A301" s="7"/>
      <c r="B301" s="8"/>
      <c r="C301" s="7"/>
      <c r="D301" s="7"/>
      <c r="E301" s="7"/>
      <c r="F301" s="7"/>
      <c r="G301" s="7"/>
      <c r="H301" s="7"/>
      <c r="I301" s="7"/>
      <c r="J301" s="7"/>
    </row>
    <row r="302" spans="1:10" x14ac:dyDescent="0.25">
      <c r="A302" s="7"/>
      <c r="B302" s="8"/>
      <c r="C302" s="7"/>
      <c r="D302" s="7"/>
      <c r="E302" s="7"/>
      <c r="F302" s="7"/>
      <c r="G302" s="7"/>
      <c r="H302" s="7"/>
      <c r="I302" s="7"/>
      <c r="J302" s="7"/>
    </row>
    <row r="303" spans="1:10" x14ac:dyDescent="0.25">
      <c r="A303" s="7"/>
      <c r="B303" s="8"/>
      <c r="C303" s="7"/>
      <c r="D303" s="7"/>
      <c r="E303" s="7"/>
      <c r="F303" s="7"/>
      <c r="G303" s="7"/>
      <c r="H303" s="7"/>
      <c r="I303" s="7"/>
      <c r="J303" s="7"/>
    </row>
    <row r="304" spans="1:10" x14ac:dyDescent="0.25">
      <c r="A304" s="7"/>
      <c r="B304" s="8"/>
      <c r="C304" s="7"/>
      <c r="D304" s="7"/>
      <c r="E304" s="7"/>
      <c r="F304" s="7"/>
      <c r="G304" s="7"/>
      <c r="H304" s="7"/>
      <c r="I304" s="7"/>
      <c r="J304" s="7"/>
    </row>
    <row r="305" spans="1:10" x14ac:dyDescent="0.25">
      <c r="A305" s="7"/>
      <c r="B305" s="8"/>
      <c r="C305" s="7"/>
      <c r="D305" s="7"/>
      <c r="E305" s="7"/>
      <c r="F305" s="7"/>
      <c r="G305" s="7"/>
      <c r="H305" s="7"/>
      <c r="I305" s="7"/>
      <c r="J305" s="7"/>
    </row>
    <row r="306" spans="1:10" x14ac:dyDescent="0.25">
      <c r="A306" s="7"/>
      <c r="B306" s="8"/>
      <c r="C306" s="7"/>
      <c r="D306" s="7"/>
      <c r="E306" s="7"/>
      <c r="F306" s="7"/>
      <c r="G306" s="7"/>
      <c r="H306" s="7"/>
      <c r="I306" s="7"/>
      <c r="J306" s="7"/>
    </row>
    <row r="307" spans="1:10" x14ac:dyDescent="0.25">
      <c r="A307" s="7"/>
      <c r="B307" s="8"/>
      <c r="C307" s="7"/>
      <c r="D307" s="7"/>
      <c r="E307" s="7"/>
      <c r="F307" s="7"/>
      <c r="G307" s="7"/>
      <c r="H307" s="7"/>
      <c r="I307" s="7"/>
      <c r="J307" s="7"/>
    </row>
    <row r="308" spans="1:10" x14ac:dyDescent="0.25">
      <c r="A308" s="7"/>
      <c r="B308" s="8"/>
      <c r="C308" s="7"/>
      <c r="D308" s="7"/>
      <c r="E308" s="7"/>
      <c r="F308" s="7"/>
      <c r="G308" s="7"/>
      <c r="H308" s="7"/>
      <c r="I308" s="7"/>
      <c r="J308" s="7"/>
    </row>
    <row r="309" spans="1:10" x14ac:dyDescent="0.25">
      <c r="A309" s="7"/>
      <c r="B309" s="8"/>
      <c r="C309" s="7"/>
      <c r="D309" s="7"/>
      <c r="E309" s="7"/>
      <c r="F309" s="7"/>
      <c r="G309" s="7"/>
      <c r="H309" s="7"/>
      <c r="I309" s="7"/>
      <c r="J309" s="7"/>
    </row>
    <row r="310" spans="1:10" x14ac:dyDescent="0.25">
      <c r="A310" s="7"/>
      <c r="B310" s="8"/>
      <c r="C310" s="7"/>
      <c r="D310" s="7"/>
      <c r="E310" s="7"/>
      <c r="F310" s="7"/>
      <c r="G310" s="7"/>
      <c r="H310" s="7"/>
      <c r="I310" s="7"/>
      <c r="J310" s="7"/>
    </row>
    <row r="311" spans="1:10" x14ac:dyDescent="0.25">
      <c r="A311" s="7"/>
      <c r="B311" s="8"/>
      <c r="C311" s="7"/>
      <c r="D311" s="7"/>
      <c r="E311" s="7"/>
      <c r="F311" s="7"/>
      <c r="G311" s="7"/>
      <c r="H311" s="7"/>
      <c r="I311" s="7"/>
      <c r="J311" s="7"/>
    </row>
    <row r="312" spans="1:10" x14ac:dyDescent="0.25">
      <c r="A312" s="7"/>
      <c r="B312" s="8"/>
      <c r="C312" s="7"/>
      <c r="D312" s="7"/>
      <c r="E312" s="7"/>
      <c r="F312" s="7"/>
      <c r="G312" s="7"/>
      <c r="H312" s="7"/>
      <c r="I312" s="7"/>
      <c r="J312" s="7"/>
    </row>
    <row r="313" spans="1:10" x14ac:dyDescent="0.25">
      <c r="A313" s="7"/>
      <c r="B313" s="8"/>
      <c r="C313" s="7"/>
      <c r="D313" s="7"/>
      <c r="E313" s="7"/>
      <c r="F313" s="7"/>
      <c r="G313" s="7"/>
      <c r="H313" s="7"/>
      <c r="I313" s="7"/>
      <c r="J313" s="7"/>
    </row>
    <row r="314" spans="1:10" x14ac:dyDescent="0.25">
      <c r="A314" s="7"/>
      <c r="B314" s="8"/>
      <c r="C314" s="7"/>
      <c r="D314" s="7"/>
      <c r="E314" s="7"/>
      <c r="F314" s="7"/>
      <c r="G314" s="7"/>
      <c r="H314" s="7"/>
      <c r="I314" s="7"/>
      <c r="J314" s="7"/>
    </row>
    <row r="315" spans="1:10" x14ac:dyDescent="0.25">
      <c r="A315" s="7"/>
      <c r="B315" s="8"/>
      <c r="C315" s="7"/>
      <c r="D315" s="7"/>
      <c r="E315" s="7"/>
      <c r="F315" s="7"/>
      <c r="G315" s="7"/>
      <c r="H315" s="7"/>
      <c r="I315" s="7"/>
      <c r="J315" s="7"/>
    </row>
    <row r="316" spans="1:10" x14ac:dyDescent="0.25">
      <c r="A316" s="7"/>
      <c r="B316" s="8"/>
      <c r="C316" s="7"/>
      <c r="D316" s="7"/>
      <c r="E316" s="7"/>
      <c r="F316" s="7"/>
      <c r="G316" s="7"/>
      <c r="H316" s="7"/>
      <c r="I316" s="7"/>
      <c r="J316" s="7"/>
    </row>
    <row r="317" spans="1:10" x14ac:dyDescent="0.25">
      <c r="A317" s="7"/>
      <c r="B317" s="8"/>
      <c r="C317" s="7"/>
      <c r="D317" s="7"/>
      <c r="E317" s="7"/>
      <c r="F317" s="7"/>
      <c r="G317" s="7"/>
      <c r="H317" s="7"/>
      <c r="I317" s="7"/>
      <c r="J317" s="7"/>
    </row>
    <row r="318" spans="1:10" x14ac:dyDescent="0.25">
      <c r="A318" s="7"/>
      <c r="B318" s="8"/>
      <c r="C318" s="7"/>
      <c r="D318" s="7"/>
      <c r="E318" s="7"/>
      <c r="F318" s="7"/>
      <c r="G318" s="7"/>
      <c r="H318" s="7"/>
      <c r="I318" s="7"/>
      <c r="J318" s="7"/>
    </row>
    <row r="319" spans="1:10" x14ac:dyDescent="0.25">
      <c r="A319" s="7"/>
      <c r="B319" s="8"/>
      <c r="C319" s="7"/>
      <c r="D319" s="7"/>
      <c r="E319" s="7"/>
      <c r="F319" s="7"/>
      <c r="G319" s="7"/>
      <c r="H319" s="7"/>
      <c r="I319" s="7"/>
      <c r="J319" s="7"/>
    </row>
    <row r="320" spans="1:10" x14ac:dyDescent="0.25">
      <c r="A320" s="7"/>
      <c r="B320" s="8"/>
      <c r="C320" s="7"/>
      <c r="D320" s="7"/>
      <c r="E320" s="7"/>
      <c r="F320" s="7"/>
      <c r="G320" s="7"/>
      <c r="H320" s="7"/>
      <c r="I320" s="7"/>
      <c r="J320" s="7"/>
    </row>
    <row r="321" spans="1:10" x14ac:dyDescent="0.25">
      <c r="A321" s="7"/>
      <c r="B321" s="8"/>
      <c r="C321" s="7"/>
      <c r="D321" s="7"/>
      <c r="E321" s="7"/>
      <c r="F321" s="7"/>
      <c r="G321" s="7"/>
      <c r="H321" s="7"/>
      <c r="I321" s="7"/>
      <c r="J321" s="7"/>
    </row>
    <row r="322" spans="1:10" x14ac:dyDescent="0.25">
      <c r="A322" s="7"/>
      <c r="B322" s="8"/>
      <c r="C322" s="7"/>
      <c r="D322" s="7"/>
      <c r="E322" s="7"/>
      <c r="F322" s="7"/>
      <c r="G322" s="7"/>
      <c r="H322" s="7"/>
      <c r="I322" s="7"/>
      <c r="J322" s="7"/>
    </row>
    <row r="323" spans="1:10" x14ac:dyDescent="0.25">
      <c r="A323" s="7"/>
      <c r="B323" s="8"/>
      <c r="C323" s="7"/>
      <c r="D323" s="7"/>
      <c r="E323" s="7"/>
      <c r="F323" s="7"/>
      <c r="G323" s="7"/>
      <c r="H323" s="7"/>
      <c r="I323" s="7"/>
      <c r="J323" s="7"/>
    </row>
    <row r="324" spans="1:10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</row>
    <row r="325" spans="1:10" x14ac:dyDescent="0.25">
      <c r="A325" s="7"/>
      <c r="B325" s="8"/>
      <c r="C325" s="7"/>
      <c r="D325" s="7"/>
      <c r="E325" s="7"/>
      <c r="F325" s="7"/>
      <c r="G325" s="7"/>
      <c r="H325" s="7"/>
      <c r="I325" s="7"/>
      <c r="J325" s="7"/>
    </row>
    <row r="326" spans="1:10" x14ac:dyDescent="0.25">
      <c r="A326" s="7"/>
      <c r="B326" s="8"/>
      <c r="C326" s="7"/>
      <c r="D326" s="7"/>
      <c r="E326" s="7"/>
      <c r="F326" s="7"/>
      <c r="G326" s="7"/>
      <c r="H326" s="7"/>
      <c r="I326" s="7"/>
      <c r="J326" s="7"/>
    </row>
    <row r="327" spans="1:10" x14ac:dyDescent="0.25">
      <c r="A327" s="7"/>
      <c r="B327" s="8"/>
      <c r="C327" s="7"/>
      <c r="D327" s="7"/>
      <c r="E327" s="7"/>
      <c r="F327" s="7"/>
      <c r="G327" s="7"/>
      <c r="H327" s="7"/>
      <c r="I327" s="7"/>
      <c r="J327" s="7"/>
    </row>
    <row r="328" spans="1:10" x14ac:dyDescent="0.25">
      <c r="A328" s="7"/>
      <c r="B328" s="8"/>
      <c r="C328" s="7"/>
      <c r="D328" s="7"/>
      <c r="E328" s="7"/>
      <c r="F328" s="7"/>
      <c r="G328" s="7"/>
      <c r="H328" s="7"/>
      <c r="I328" s="7"/>
      <c r="J328" s="7"/>
    </row>
    <row r="329" spans="1:10" x14ac:dyDescent="0.25">
      <c r="A329" s="7"/>
      <c r="B329" s="8"/>
      <c r="C329" s="7"/>
      <c r="D329" s="7"/>
      <c r="E329" s="7"/>
      <c r="F329" s="7"/>
      <c r="G329" s="7"/>
      <c r="H329" s="7"/>
      <c r="I329" s="7"/>
      <c r="J329" s="7"/>
    </row>
    <row r="330" spans="1:10" x14ac:dyDescent="0.25">
      <c r="A330" s="7"/>
      <c r="B330" s="8"/>
      <c r="C330" s="7"/>
      <c r="D330" s="7"/>
      <c r="E330" s="7"/>
      <c r="F330" s="7"/>
      <c r="G330" s="7"/>
      <c r="H330" s="7"/>
      <c r="I330" s="7"/>
      <c r="J330" s="7"/>
    </row>
    <row r="331" spans="1:10" x14ac:dyDescent="0.25">
      <c r="A331" s="7"/>
      <c r="B331" s="8"/>
      <c r="C331" s="7"/>
      <c r="D331" s="7"/>
      <c r="E331" s="7"/>
      <c r="F331" s="7"/>
      <c r="G331" s="7"/>
      <c r="H331" s="7"/>
      <c r="I331" s="7"/>
      <c r="J331" s="7"/>
    </row>
    <row r="332" spans="1:10" x14ac:dyDescent="0.25">
      <c r="A332" s="7"/>
      <c r="B332" s="8"/>
      <c r="C332" s="7"/>
      <c r="D332" s="7"/>
      <c r="E332" s="7"/>
      <c r="F332" s="7"/>
      <c r="G332" s="7"/>
      <c r="H332" s="7"/>
      <c r="I332" s="7"/>
      <c r="J332" s="7"/>
    </row>
    <row r="333" spans="1:10" x14ac:dyDescent="0.25">
      <c r="A333" s="7"/>
      <c r="B333" s="8"/>
      <c r="C333" s="7"/>
      <c r="D333" s="7"/>
      <c r="E333" s="7"/>
      <c r="F333" s="7"/>
      <c r="G333" s="7"/>
      <c r="H333" s="7"/>
      <c r="I333" s="7"/>
      <c r="J333" s="7"/>
    </row>
    <row r="334" spans="1:10" x14ac:dyDescent="0.25">
      <c r="A334" s="7"/>
      <c r="B334" s="8"/>
      <c r="C334" s="7"/>
      <c r="D334" s="7"/>
      <c r="E334" s="7"/>
      <c r="F334" s="7"/>
      <c r="G334" s="7"/>
      <c r="H334" s="7"/>
      <c r="I334" s="7"/>
      <c r="J334" s="7"/>
    </row>
    <row r="335" spans="1:10" x14ac:dyDescent="0.25">
      <c r="A335" s="7"/>
      <c r="B335" s="8"/>
      <c r="C335" s="7"/>
      <c r="D335" s="7"/>
      <c r="E335" s="7"/>
      <c r="F335" s="7"/>
      <c r="G335" s="7"/>
      <c r="H335" s="7"/>
      <c r="I335" s="7"/>
      <c r="J335" s="7"/>
    </row>
    <row r="336" spans="1:10" x14ac:dyDescent="0.25">
      <c r="A336" s="7"/>
      <c r="B336" s="8"/>
      <c r="C336" s="7"/>
      <c r="D336" s="7"/>
      <c r="E336" s="7"/>
      <c r="F336" s="7"/>
      <c r="G336" s="7"/>
      <c r="H336" s="7"/>
      <c r="I336" s="7"/>
      <c r="J336" s="7"/>
    </row>
    <row r="337" spans="1:10" x14ac:dyDescent="0.25">
      <c r="A337" s="7"/>
      <c r="B337" s="8"/>
      <c r="C337" s="7"/>
      <c r="D337" s="7"/>
      <c r="E337" s="7"/>
      <c r="F337" s="7"/>
      <c r="G337" s="7"/>
      <c r="H337" s="7"/>
      <c r="I337" s="7"/>
      <c r="J337" s="7"/>
    </row>
    <row r="338" spans="1:10" x14ac:dyDescent="0.25">
      <c r="A338" s="7"/>
      <c r="B338" s="8"/>
      <c r="C338" s="7"/>
      <c r="D338" s="7"/>
      <c r="E338" s="7"/>
      <c r="F338" s="7"/>
      <c r="G338" s="7"/>
      <c r="H338" s="7"/>
      <c r="I338" s="7"/>
      <c r="J338" s="7"/>
    </row>
    <row r="339" spans="1:10" x14ac:dyDescent="0.25">
      <c r="A339" s="7"/>
      <c r="B339" s="8"/>
      <c r="C339" s="7"/>
      <c r="D339" s="7"/>
      <c r="E339" s="7"/>
      <c r="F339" s="7"/>
      <c r="G339" s="7"/>
      <c r="H339" s="7"/>
      <c r="I339" s="7"/>
      <c r="J339" s="7"/>
    </row>
    <row r="340" spans="1:10" x14ac:dyDescent="0.25">
      <c r="A340" s="7"/>
      <c r="B340" s="8"/>
      <c r="C340" s="7"/>
      <c r="D340" s="7"/>
      <c r="E340" s="7"/>
      <c r="F340" s="7"/>
      <c r="G340" s="7"/>
      <c r="H340" s="7"/>
      <c r="I340" s="7"/>
      <c r="J340" s="7"/>
    </row>
    <row r="341" spans="1:10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</row>
    <row r="342" spans="1:10" x14ac:dyDescent="0.25">
      <c r="A342" s="7"/>
      <c r="B342" s="8"/>
      <c r="C342" s="7"/>
      <c r="D342" s="7"/>
      <c r="E342" s="7"/>
      <c r="F342" s="7"/>
      <c r="G342" s="7"/>
      <c r="H342" s="7"/>
      <c r="I342" s="7"/>
      <c r="J342" s="7"/>
    </row>
    <row r="343" spans="1:10" x14ac:dyDescent="0.25">
      <c r="A343" s="7"/>
      <c r="B343" s="8"/>
      <c r="C343" s="7"/>
      <c r="D343" s="7"/>
      <c r="E343" s="7"/>
      <c r="F343" s="7"/>
      <c r="G343" s="7"/>
      <c r="H343" s="7"/>
      <c r="I343" s="7"/>
      <c r="J343" s="7"/>
    </row>
    <row r="344" spans="1:10" x14ac:dyDescent="0.25">
      <c r="A344" s="7"/>
      <c r="B344" s="8"/>
      <c r="C344" s="7"/>
      <c r="D344" s="7"/>
      <c r="E344" s="7"/>
      <c r="F344" s="7"/>
      <c r="G344" s="7"/>
      <c r="H344" s="7"/>
      <c r="I344" s="7"/>
      <c r="J344" s="7"/>
    </row>
    <row r="345" spans="1:10" x14ac:dyDescent="0.25">
      <c r="A345" s="7"/>
      <c r="B345" s="8"/>
      <c r="C345" s="7"/>
      <c r="D345" s="7"/>
      <c r="E345" s="7"/>
      <c r="F345" s="7"/>
      <c r="G345" s="7"/>
      <c r="H345" s="7"/>
      <c r="I345" s="7"/>
      <c r="J345" s="7"/>
    </row>
    <row r="346" spans="1:10" x14ac:dyDescent="0.25">
      <c r="A346" s="7"/>
      <c r="B346" s="8"/>
      <c r="C346" s="7"/>
      <c r="D346" s="7"/>
      <c r="E346" s="7"/>
      <c r="F346" s="7"/>
      <c r="G346" s="7"/>
      <c r="H346" s="7"/>
      <c r="I346" s="7"/>
      <c r="J346" s="7"/>
    </row>
    <row r="347" spans="1:10" x14ac:dyDescent="0.25">
      <c r="A347" s="7"/>
      <c r="B347" s="8"/>
      <c r="C347" s="7"/>
      <c r="D347" s="7"/>
      <c r="E347" s="7"/>
      <c r="F347" s="7"/>
      <c r="G347" s="7"/>
      <c r="H347" s="7"/>
      <c r="I347" s="7"/>
      <c r="J347" s="7"/>
    </row>
    <row r="348" spans="1:10" x14ac:dyDescent="0.25">
      <c r="A348" s="7"/>
      <c r="B348" s="8"/>
      <c r="C348" s="7"/>
      <c r="D348" s="7"/>
      <c r="E348" s="7"/>
      <c r="F348" s="7"/>
      <c r="G348" s="7"/>
      <c r="H348" s="7"/>
      <c r="I348" s="7"/>
      <c r="J348" s="7"/>
    </row>
    <row r="349" spans="1:10" x14ac:dyDescent="0.25">
      <c r="A349" s="7"/>
      <c r="B349" s="8"/>
      <c r="C349" s="7"/>
      <c r="D349" s="7"/>
      <c r="E349" s="7"/>
      <c r="F349" s="7"/>
      <c r="G349" s="7"/>
      <c r="H349" s="7"/>
      <c r="I349" s="7"/>
      <c r="J349" s="7"/>
    </row>
    <row r="350" spans="1:10" x14ac:dyDescent="0.25">
      <c r="A350" s="7"/>
      <c r="B350" s="8"/>
      <c r="C350" s="7"/>
      <c r="D350" s="7"/>
      <c r="E350" s="7"/>
      <c r="F350" s="7"/>
      <c r="G350" s="7"/>
      <c r="H350" s="7"/>
      <c r="I350" s="7"/>
      <c r="J350" s="7"/>
    </row>
    <row r="351" spans="1:10" x14ac:dyDescent="0.25">
      <c r="A351" s="7"/>
      <c r="B351" s="8"/>
      <c r="C351" s="7"/>
      <c r="D351" s="7"/>
      <c r="E351" s="7"/>
      <c r="F351" s="7"/>
      <c r="G351" s="7"/>
      <c r="H351" s="7"/>
      <c r="I351" s="7"/>
      <c r="J351" s="7"/>
    </row>
    <row r="352" spans="1:10" x14ac:dyDescent="0.25">
      <c r="A352" s="7"/>
      <c r="B352" s="8"/>
      <c r="C352" s="7"/>
      <c r="D352" s="7"/>
      <c r="E352" s="7"/>
      <c r="F352" s="7"/>
      <c r="G352" s="7"/>
      <c r="H352" s="7"/>
      <c r="I352" s="7"/>
      <c r="J352" s="7"/>
    </row>
    <row r="353" spans="1:10" x14ac:dyDescent="0.25">
      <c r="A353" s="7"/>
      <c r="B353" s="8"/>
      <c r="C353" s="7"/>
      <c r="D353" s="7"/>
      <c r="E353" s="7"/>
      <c r="F353" s="7"/>
      <c r="G353" s="7"/>
      <c r="H353" s="7"/>
      <c r="I353" s="7"/>
      <c r="J353" s="7"/>
    </row>
    <row r="354" spans="1:10" x14ac:dyDescent="0.25">
      <c r="A354" s="7"/>
      <c r="B354" s="8"/>
      <c r="C354" s="7"/>
      <c r="D354" s="7"/>
      <c r="E354" s="7"/>
      <c r="F354" s="7"/>
      <c r="G354" s="7"/>
      <c r="H354" s="7"/>
      <c r="I354" s="7"/>
      <c r="J354" s="7"/>
    </row>
    <row r="355" spans="1:10" x14ac:dyDescent="0.25">
      <c r="A355" s="7"/>
      <c r="B355" s="8"/>
      <c r="C355" s="7"/>
      <c r="D355" s="7"/>
      <c r="E355" s="7"/>
      <c r="F355" s="7"/>
      <c r="G355" s="7"/>
      <c r="H355" s="7"/>
      <c r="I355" s="7"/>
      <c r="J355" s="7"/>
    </row>
    <row r="356" spans="1:10" x14ac:dyDescent="0.25">
      <c r="A356" s="7"/>
      <c r="B356" s="8"/>
      <c r="C356" s="7"/>
      <c r="D356" s="7"/>
      <c r="E356" s="7"/>
      <c r="F356" s="7"/>
      <c r="G356" s="7"/>
      <c r="H356" s="7"/>
      <c r="I356" s="7"/>
      <c r="J356" s="7"/>
    </row>
    <row r="357" spans="1:10" x14ac:dyDescent="0.25">
      <c r="A357" s="7"/>
      <c r="B357" s="8"/>
      <c r="C357" s="7"/>
      <c r="D357" s="7"/>
      <c r="E357" s="7"/>
      <c r="F357" s="7"/>
      <c r="G357" s="7"/>
      <c r="H357" s="7"/>
      <c r="I357" s="7"/>
      <c r="J357" s="7"/>
    </row>
    <row r="358" spans="1:10" x14ac:dyDescent="0.25">
      <c r="A358" s="7"/>
      <c r="B358" s="8"/>
      <c r="C358" s="7"/>
      <c r="D358" s="7"/>
      <c r="E358" s="7"/>
      <c r="F358" s="7"/>
      <c r="G358" s="7"/>
      <c r="H358" s="7"/>
      <c r="I358" s="7"/>
      <c r="J358" s="7"/>
    </row>
    <row r="359" spans="1:10" x14ac:dyDescent="0.25">
      <c r="A359" s="7"/>
      <c r="B359" s="8"/>
      <c r="C359" s="7"/>
      <c r="D359" s="7"/>
      <c r="E359" s="7"/>
      <c r="F359" s="7"/>
      <c r="G359" s="7"/>
      <c r="H359" s="7"/>
      <c r="I359" s="7"/>
      <c r="J359" s="7"/>
    </row>
    <row r="360" spans="1:10" x14ac:dyDescent="0.25">
      <c r="A360" s="7"/>
      <c r="B360" s="8"/>
      <c r="C360" s="7"/>
      <c r="D360" s="7"/>
      <c r="E360" s="7"/>
      <c r="F360" s="7"/>
      <c r="G360" s="7"/>
      <c r="H360" s="7"/>
      <c r="I360" s="7"/>
      <c r="J360" s="7"/>
    </row>
    <row r="361" spans="1:10" x14ac:dyDescent="0.25">
      <c r="A361" s="7"/>
      <c r="B361" s="8"/>
      <c r="C361" s="7"/>
      <c r="D361" s="7"/>
      <c r="E361" s="7"/>
      <c r="F361" s="7"/>
      <c r="G361" s="7"/>
      <c r="H361" s="7"/>
      <c r="I361" s="7"/>
      <c r="J361" s="7"/>
    </row>
    <row r="362" spans="1:10" x14ac:dyDescent="0.25">
      <c r="A362" s="7"/>
      <c r="B362" s="8"/>
      <c r="C362" s="7"/>
      <c r="D362" s="7"/>
      <c r="E362" s="7"/>
      <c r="F362" s="7"/>
      <c r="G362" s="7"/>
      <c r="H362" s="7"/>
      <c r="I362" s="7"/>
      <c r="J362" s="7"/>
    </row>
    <row r="363" spans="1:10" x14ac:dyDescent="0.25">
      <c r="A363" s="7"/>
      <c r="B363" s="8"/>
      <c r="C363" s="7"/>
      <c r="D363" s="7"/>
      <c r="E363" s="7"/>
      <c r="F363" s="7"/>
      <c r="G363" s="7"/>
      <c r="H363" s="7"/>
      <c r="I363" s="7"/>
      <c r="J363" s="7"/>
    </row>
    <row r="364" spans="1:10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</row>
    <row r="365" spans="1:10" x14ac:dyDescent="0.25">
      <c r="A365" s="7"/>
      <c r="B365" s="8"/>
      <c r="C365" s="7"/>
      <c r="D365" s="7"/>
      <c r="E365" s="7"/>
      <c r="F365" s="7"/>
      <c r="G365" s="7"/>
      <c r="H365" s="7"/>
      <c r="I365" s="7"/>
      <c r="J365" s="7"/>
    </row>
    <row r="366" spans="1:10" x14ac:dyDescent="0.25">
      <c r="A366" s="7"/>
      <c r="B366" s="8"/>
      <c r="C366" s="7"/>
      <c r="D366" s="7"/>
      <c r="E366" s="7"/>
      <c r="F366" s="7"/>
      <c r="G366" s="7"/>
      <c r="H366" s="7"/>
      <c r="I366" s="7"/>
      <c r="J366" s="7"/>
    </row>
    <row r="367" spans="1:10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</row>
    <row r="368" spans="1:10" x14ac:dyDescent="0.25">
      <c r="A368" s="7"/>
      <c r="B368" s="8"/>
      <c r="C368" s="7"/>
      <c r="D368" s="7"/>
      <c r="E368" s="7"/>
      <c r="F368" s="7"/>
      <c r="G368" s="7"/>
      <c r="H368" s="7"/>
      <c r="I368" s="7"/>
      <c r="J368" s="7"/>
    </row>
    <row r="369" spans="1:10" x14ac:dyDescent="0.25">
      <c r="A369" s="7"/>
      <c r="B369" s="8"/>
      <c r="C369" s="7"/>
      <c r="D369" s="7"/>
      <c r="E369" s="7"/>
      <c r="F369" s="7"/>
      <c r="G369" s="7"/>
      <c r="H369" s="7"/>
      <c r="I369" s="7"/>
      <c r="J369" s="7"/>
    </row>
    <row r="370" spans="1:10" x14ac:dyDescent="0.25">
      <c r="A370" s="7"/>
      <c r="B370" s="8"/>
      <c r="C370" s="7"/>
      <c r="D370" s="7"/>
      <c r="E370" s="7"/>
      <c r="F370" s="7"/>
      <c r="G370" s="7"/>
      <c r="H370" s="7"/>
      <c r="I370" s="7"/>
      <c r="J370" s="7"/>
    </row>
    <row r="371" spans="1:10" x14ac:dyDescent="0.25">
      <c r="A371" s="7"/>
      <c r="B371" s="8"/>
      <c r="C371" s="7"/>
      <c r="D371" s="7"/>
      <c r="E371" s="7"/>
      <c r="F371" s="7"/>
      <c r="G371" s="7"/>
      <c r="H371" s="7"/>
      <c r="I371" s="7"/>
      <c r="J371" s="7"/>
    </row>
    <row r="372" spans="1:10" x14ac:dyDescent="0.25">
      <c r="A372" s="7"/>
      <c r="B372" s="8"/>
      <c r="C372" s="7"/>
      <c r="D372" s="7"/>
      <c r="E372" s="7"/>
      <c r="F372" s="7"/>
      <c r="G372" s="7"/>
      <c r="H372" s="7"/>
      <c r="I372" s="7"/>
      <c r="J372" s="7"/>
    </row>
    <row r="373" spans="1:10" x14ac:dyDescent="0.25">
      <c r="A373" s="7"/>
      <c r="B373" s="8"/>
      <c r="C373" s="7"/>
      <c r="D373" s="7"/>
      <c r="E373" s="7"/>
      <c r="F373" s="7"/>
      <c r="G373" s="7"/>
      <c r="H373" s="7"/>
      <c r="I373" s="7"/>
      <c r="J373" s="7"/>
    </row>
    <row r="374" spans="1:10" x14ac:dyDescent="0.25">
      <c r="A374" s="7"/>
      <c r="B374" s="8"/>
      <c r="C374" s="7"/>
      <c r="D374" s="7"/>
      <c r="E374" s="7"/>
      <c r="F374" s="7"/>
      <c r="G374" s="7"/>
      <c r="H374" s="7"/>
      <c r="I374" s="7"/>
      <c r="J374" s="7"/>
    </row>
    <row r="375" spans="1:10" x14ac:dyDescent="0.25">
      <c r="A375" s="7"/>
      <c r="B375" s="8"/>
      <c r="C375" s="7"/>
      <c r="D375" s="7"/>
      <c r="E375" s="7"/>
      <c r="F375" s="7"/>
      <c r="G375" s="7"/>
      <c r="H375" s="7"/>
      <c r="I375" s="7"/>
      <c r="J375" s="7"/>
    </row>
    <row r="376" spans="1:10" x14ac:dyDescent="0.25">
      <c r="A376" s="7"/>
      <c r="B376" s="8"/>
      <c r="C376" s="7"/>
      <c r="D376" s="7"/>
      <c r="E376" s="7"/>
      <c r="F376" s="7"/>
      <c r="G376" s="7"/>
      <c r="H376" s="7"/>
      <c r="I376" s="7"/>
      <c r="J376" s="7"/>
    </row>
    <row r="377" spans="1:10" x14ac:dyDescent="0.25">
      <c r="A377" s="7"/>
      <c r="B377" s="8"/>
      <c r="C377" s="7"/>
      <c r="D377" s="7"/>
      <c r="E377" s="7"/>
      <c r="F377" s="7"/>
      <c r="G377" s="7"/>
      <c r="H377" s="7"/>
      <c r="I377" s="7"/>
      <c r="J377" s="7"/>
    </row>
    <row r="378" spans="1:10" x14ac:dyDescent="0.25">
      <c r="A378" s="7"/>
      <c r="B378" s="8"/>
      <c r="C378" s="7"/>
      <c r="D378" s="7"/>
      <c r="E378" s="7"/>
      <c r="F378" s="7"/>
      <c r="G378" s="7"/>
      <c r="H378" s="7"/>
      <c r="I378" s="7"/>
      <c r="J378" s="7"/>
    </row>
    <row r="379" spans="1:10" x14ac:dyDescent="0.25">
      <c r="A379" s="7"/>
      <c r="B379" s="8"/>
      <c r="C379" s="7"/>
      <c r="D379" s="7"/>
      <c r="E379" s="7"/>
      <c r="F379" s="7"/>
      <c r="G379" s="7"/>
      <c r="H379" s="7"/>
      <c r="I379" s="7"/>
      <c r="J379" s="7"/>
    </row>
    <row r="380" spans="1:10" x14ac:dyDescent="0.25">
      <c r="A380" s="7"/>
      <c r="B380" s="8"/>
      <c r="C380" s="7"/>
      <c r="D380" s="7"/>
      <c r="E380" s="7"/>
      <c r="F380" s="7"/>
      <c r="G380" s="7"/>
      <c r="H380" s="7"/>
      <c r="I380" s="7"/>
      <c r="J380" s="7"/>
    </row>
    <row r="381" spans="1:10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</row>
    <row r="382" spans="1:10" x14ac:dyDescent="0.25">
      <c r="A382" s="7"/>
      <c r="B382" s="8"/>
      <c r="C382" s="7"/>
      <c r="D382" s="7"/>
      <c r="E382" s="7"/>
      <c r="F382" s="7"/>
      <c r="G382" s="7"/>
      <c r="H382" s="7"/>
      <c r="I382" s="7"/>
      <c r="J382" s="7"/>
    </row>
    <row r="383" spans="1:10" x14ac:dyDescent="0.25">
      <c r="A383" s="7"/>
      <c r="B383" s="8"/>
      <c r="C383" s="7"/>
      <c r="D383" s="7"/>
      <c r="E383" s="7"/>
      <c r="F383" s="7"/>
      <c r="G383" s="7"/>
      <c r="H383" s="7"/>
      <c r="I383" s="7"/>
      <c r="J383" s="7"/>
    </row>
    <row r="384" spans="1:10" x14ac:dyDescent="0.25">
      <c r="A384" s="7"/>
      <c r="B384" s="8"/>
      <c r="C384" s="7"/>
      <c r="D384" s="7"/>
      <c r="E384" s="7"/>
      <c r="F384" s="7"/>
      <c r="G384" s="7"/>
      <c r="H384" s="7"/>
      <c r="I384" s="7"/>
      <c r="J384" s="7"/>
    </row>
    <row r="385" spans="1:10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</row>
    <row r="386" spans="1:10" x14ac:dyDescent="0.25">
      <c r="A386" s="7"/>
      <c r="B386" s="8"/>
      <c r="C386" s="7"/>
      <c r="D386" s="7"/>
      <c r="E386" s="7"/>
      <c r="F386" s="7"/>
      <c r="G386" s="7"/>
      <c r="H386" s="7"/>
      <c r="I386" s="7"/>
      <c r="J386" s="7"/>
    </row>
    <row r="387" spans="1:10" x14ac:dyDescent="0.25">
      <c r="A387" s="7"/>
      <c r="B387" s="8"/>
      <c r="C387" s="7"/>
      <c r="D387" s="7"/>
      <c r="E387" s="7"/>
      <c r="F387" s="7"/>
      <c r="G387" s="7"/>
      <c r="H387" s="7"/>
      <c r="I387" s="7"/>
      <c r="J387" s="7"/>
    </row>
    <row r="388" spans="1:10" x14ac:dyDescent="0.25">
      <c r="A388" s="7"/>
      <c r="B388" s="8"/>
      <c r="C388" s="7"/>
      <c r="D388" s="7"/>
      <c r="E388" s="7"/>
      <c r="F388" s="7"/>
      <c r="G388" s="7"/>
      <c r="H388" s="7"/>
      <c r="I388" s="7"/>
      <c r="J388" s="7"/>
    </row>
    <row r="389" spans="1:10" x14ac:dyDescent="0.25">
      <c r="A389" s="7"/>
      <c r="B389" s="8"/>
      <c r="C389" s="7"/>
      <c r="D389" s="7"/>
      <c r="E389" s="7"/>
      <c r="F389" s="7"/>
      <c r="G389" s="7"/>
      <c r="H389" s="7"/>
      <c r="I389" s="7"/>
      <c r="J389" s="7"/>
    </row>
    <row r="390" spans="1:10" x14ac:dyDescent="0.25">
      <c r="A390" s="7"/>
      <c r="B390" s="8"/>
      <c r="C390" s="7"/>
      <c r="D390" s="7"/>
      <c r="E390" s="7"/>
      <c r="F390" s="7"/>
      <c r="G390" s="7"/>
      <c r="H390" s="7"/>
      <c r="I390" s="7"/>
      <c r="J390" s="7"/>
    </row>
    <row r="391" spans="1:10" x14ac:dyDescent="0.25">
      <c r="A391" s="7"/>
      <c r="B391" s="8"/>
      <c r="C391" s="7"/>
      <c r="D391" s="7"/>
      <c r="E391" s="7"/>
      <c r="F391" s="7"/>
      <c r="G391" s="7"/>
      <c r="H391" s="7"/>
      <c r="I391" s="7"/>
      <c r="J391" s="7"/>
    </row>
    <row r="392" spans="1:10" x14ac:dyDescent="0.25">
      <c r="A392" s="7"/>
      <c r="B392" s="8"/>
      <c r="C392" s="7"/>
      <c r="D392" s="7"/>
      <c r="E392" s="7"/>
      <c r="F392" s="7"/>
      <c r="G392" s="7"/>
      <c r="H392" s="7"/>
      <c r="I392" s="7"/>
      <c r="J392" s="7"/>
    </row>
    <row r="393" spans="1:10" x14ac:dyDescent="0.25">
      <c r="A393" s="7"/>
      <c r="B393" s="8"/>
      <c r="C393" s="7"/>
      <c r="D393" s="7"/>
      <c r="E393" s="7"/>
      <c r="F393" s="7"/>
      <c r="G393" s="7"/>
      <c r="H393" s="7"/>
      <c r="I393" s="7"/>
      <c r="J393" s="7"/>
    </row>
    <row r="394" spans="1:10" x14ac:dyDescent="0.25">
      <c r="A394" s="7"/>
      <c r="B394" s="8"/>
      <c r="C394" s="7"/>
      <c r="D394" s="7"/>
      <c r="E394" s="7"/>
      <c r="F394" s="7"/>
      <c r="G394" s="7"/>
      <c r="H394" s="7"/>
      <c r="I394" s="7"/>
      <c r="J394" s="7"/>
    </row>
    <row r="395" spans="1:10" x14ac:dyDescent="0.25">
      <c r="A395" s="7"/>
      <c r="B395" s="8"/>
      <c r="C395" s="7"/>
      <c r="D395" s="7"/>
      <c r="E395" s="7"/>
      <c r="F395" s="7"/>
      <c r="G395" s="7"/>
      <c r="H395" s="7"/>
      <c r="I395" s="7"/>
      <c r="J395" s="7"/>
    </row>
    <row r="396" spans="1:10" x14ac:dyDescent="0.25">
      <c r="A396" s="7"/>
      <c r="B396" s="8"/>
      <c r="C396" s="7"/>
      <c r="D396" s="7"/>
      <c r="E396" s="7"/>
      <c r="F396" s="7"/>
      <c r="G396" s="7"/>
      <c r="H396" s="7"/>
      <c r="I396" s="7"/>
      <c r="J396" s="7"/>
    </row>
    <row r="397" spans="1:10" x14ac:dyDescent="0.25">
      <c r="A397" s="7"/>
      <c r="B397" s="8"/>
      <c r="C397" s="7"/>
      <c r="D397" s="7"/>
      <c r="E397" s="7"/>
      <c r="F397" s="7"/>
      <c r="G397" s="7"/>
      <c r="H397" s="7"/>
      <c r="I397" s="7"/>
      <c r="J397" s="7"/>
    </row>
    <row r="398" spans="1:10" x14ac:dyDescent="0.25">
      <c r="A398" s="7"/>
      <c r="B398" s="8"/>
      <c r="C398" s="7"/>
      <c r="D398" s="7"/>
      <c r="E398" s="7"/>
      <c r="F398" s="7"/>
      <c r="G398" s="7"/>
      <c r="H398" s="7"/>
      <c r="I398" s="7"/>
      <c r="J398" s="7"/>
    </row>
    <row r="399" spans="1:10" x14ac:dyDescent="0.25">
      <c r="A399" s="7"/>
      <c r="B399" s="8"/>
      <c r="C399" s="7"/>
      <c r="D399" s="7"/>
      <c r="E399" s="7"/>
      <c r="F399" s="7"/>
      <c r="G399" s="7"/>
      <c r="H399" s="7"/>
      <c r="I399" s="7"/>
      <c r="J399" s="7"/>
    </row>
    <row r="400" spans="1:10" x14ac:dyDescent="0.25">
      <c r="A400" s="7"/>
      <c r="B400" s="8"/>
      <c r="C400" s="7"/>
      <c r="D400" s="7"/>
      <c r="E400" s="7"/>
      <c r="F400" s="7"/>
      <c r="G400" s="7"/>
      <c r="H400" s="7"/>
      <c r="I400" s="7"/>
      <c r="J400" s="7"/>
    </row>
    <row r="401" spans="1:10" x14ac:dyDescent="0.25">
      <c r="A401" s="7"/>
      <c r="B401" s="8"/>
      <c r="C401" s="7"/>
      <c r="D401" s="7"/>
      <c r="E401" s="7"/>
      <c r="F401" s="7"/>
      <c r="G401" s="7"/>
      <c r="H401" s="7"/>
      <c r="I401" s="7"/>
      <c r="J401" s="7"/>
    </row>
    <row r="402" spans="1:10" x14ac:dyDescent="0.25">
      <c r="A402" s="7"/>
      <c r="B402" s="8"/>
      <c r="C402" s="7"/>
      <c r="D402" s="7"/>
      <c r="E402" s="7"/>
      <c r="F402" s="7"/>
      <c r="G402" s="7"/>
      <c r="H402" s="7"/>
      <c r="I402" s="7"/>
      <c r="J402" s="7"/>
    </row>
    <row r="403" spans="1:10" x14ac:dyDescent="0.25">
      <c r="A403" s="7"/>
      <c r="B403" s="8"/>
      <c r="C403" s="7"/>
      <c r="D403" s="7"/>
      <c r="E403" s="7"/>
      <c r="F403" s="7"/>
      <c r="G403" s="7"/>
      <c r="H403" s="7"/>
      <c r="I403" s="7"/>
      <c r="J403" s="7"/>
    </row>
    <row r="404" spans="1:10" x14ac:dyDescent="0.25">
      <c r="A404" s="7"/>
      <c r="B404" s="8"/>
      <c r="C404" s="7"/>
      <c r="D404" s="7"/>
      <c r="E404" s="7"/>
      <c r="F404" s="7"/>
      <c r="G404" s="7"/>
      <c r="H404" s="7"/>
      <c r="I404" s="7"/>
      <c r="J404" s="7"/>
    </row>
    <row r="405" spans="1:10" x14ac:dyDescent="0.25">
      <c r="A405" s="7"/>
      <c r="B405" s="8"/>
      <c r="C405" s="7"/>
      <c r="D405" s="7"/>
      <c r="E405" s="7"/>
      <c r="F405" s="7"/>
      <c r="G405" s="7"/>
      <c r="H405" s="7"/>
      <c r="I405" s="7"/>
      <c r="J405" s="7"/>
    </row>
    <row r="406" spans="1:10" x14ac:dyDescent="0.25">
      <c r="A406" s="7"/>
      <c r="B406" s="8"/>
      <c r="C406" s="7"/>
      <c r="D406" s="7"/>
      <c r="E406" s="7"/>
      <c r="F406" s="7"/>
      <c r="G406" s="7"/>
      <c r="H406" s="7"/>
      <c r="I406" s="7"/>
      <c r="J406" s="7"/>
    </row>
    <row r="407" spans="1:10" x14ac:dyDescent="0.25">
      <c r="A407" s="7"/>
      <c r="B407" s="8"/>
      <c r="C407" s="7"/>
      <c r="D407" s="7"/>
      <c r="E407" s="7"/>
      <c r="F407" s="7"/>
      <c r="G407" s="7"/>
      <c r="H407" s="7"/>
      <c r="I407" s="7"/>
      <c r="J407" s="7"/>
    </row>
    <row r="408" spans="1:10" x14ac:dyDescent="0.25">
      <c r="A408" s="7"/>
      <c r="B408" s="8"/>
      <c r="C408" s="7"/>
      <c r="D408" s="7"/>
      <c r="E408" s="7"/>
      <c r="F408" s="7"/>
      <c r="G408" s="7"/>
      <c r="H408" s="7"/>
      <c r="I408" s="7"/>
      <c r="J408" s="7"/>
    </row>
    <row r="409" spans="1:10" x14ac:dyDescent="0.25">
      <c r="A409" s="7"/>
      <c r="B409" s="8"/>
      <c r="C409" s="7"/>
      <c r="D409" s="7"/>
      <c r="E409" s="7"/>
      <c r="F409" s="7"/>
      <c r="G409" s="7"/>
      <c r="H409" s="7"/>
      <c r="I409" s="7"/>
      <c r="J409" s="7"/>
    </row>
    <row r="410" spans="1:10" x14ac:dyDescent="0.25">
      <c r="A410" s="7"/>
      <c r="B410" s="8"/>
      <c r="C410" s="7"/>
      <c r="D410" s="7"/>
      <c r="E410" s="7"/>
      <c r="F410" s="7"/>
      <c r="G410" s="7"/>
      <c r="H410" s="7"/>
      <c r="I410" s="7"/>
      <c r="J410" s="7"/>
    </row>
  </sheetData>
  <hyperlinks>
    <hyperlink ref="A3" r:id="rId1" display="https://resultat.bagskytte.se/Event/Result?eventId=361&amp;sort=AverageArrows&amp;sortdir=ASC" xr:uid="{00000000-0004-0000-0500-000000000000}"/>
    <hyperlink ref="B4" r:id="rId2" display="https://resultat.bagskytte.se/Archer/Details/2924520" xr:uid="{00000000-0004-0000-0500-000001000000}"/>
    <hyperlink ref="B5" r:id="rId3" display="https://resultat.bagskytte.se/Archer/Details/127379" xr:uid="{00000000-0004-0000-0500-000002000000}"/>
    <hyperlink ref="B6" r:id="rId4" display="https://resultat.bagskytte.se/Archer/Details/1548400" xr:uid="{00000000-0004-0000-0500-000003000000}"/>
    <hyperlink ref="B7" r:id="rId5" display="https://resultat.bagskytte.se/Archer/Details/190271" xr:uid="{00000000-0004-0000-0500-000004000000}"/>
    <hyperlink ref="B8" r:id="rId6" display="https://resultat.bagskytte.se/Archer/Details/2922487" xr:uid="{00000000-0004-0000-0500-000005000000}"/>
    <hyperlink ref="B9" r:id="rId7" display="https://resultat.bagskytte.se/Archer/Details/618583" xr:uid="{00000000-0004-0000-0500-000006000000}"/>
    <hyperlink ref="B10" r:id="rId8" display="https://resultat.bagskytte.se/Archer/Details/1831583" xr:uid="{00000000-0004-0000-0500-000007000000}"/>
    <hyperlink ref="B11" r:id="rId9" display="https://resultat.bagskytte.se/Archer/Details/4275206" xr:uid="{00000000-0004-0000-0500-000008000000}"/>
    <hyperlink ref="B12" r:id="rId10" display="https://resultat.bagskytte.se/Archer/Details/2929852" xr:uid="{00000000-0004-0000-0500-000009000000}"/>
    <hyperlink ref="B13" r:id="rId11" display="https://resultat.bagskytte.se/Archer/Details/326414" xr:uid="{00000000-0004-0000-0500-00000A000000}"/>
    <hyperlink ref="B14" r:id="rId12" display="https://resultat.bagskytte.se/Archer/Details/309310" xr:uid="{00000000-0004-0000-0500-00000B000000}"/>
    <hyperlink ref="B15" r:id="rId13" display="https://resultat.bagskytte.se/Archer/Details/129825" xr:uid="{00000000-0004-0000-0500-00000C000000}"/>
    <hyperlink ref="B16" r:id="rId14" display="https://resultat.bagskytte.se/Archer/Details/4445590" xr:uid="{00000000-0004-0000-0500-00000D000000}"/>
    <hyperlink ref="B17" r:id="rId15" display="https://resultat.bagskytte.se/Archer/Details/3663808" xr:uid="{00000000-0004-0000-0500-00000E000000}"/>
    <hyperlink ref="B18" r:id="rId16" display="https://resultat.bagskytte.se/Archer/Details/4145930" xr:uid="{00000000-0004-0000-0500-00000F000000}"/>
    <hyperlink ref="B19" r:id="rId17" display="https://resultat.bagskytte.se/Archer/Details/3598728" xr:uid="{00000000-0004-0000-0500-000010000000}"/>
    <hyperlink ref="B20" r:id="rId18" display="https://resultat.bagskytte.se/Archer/Details/1090629" xr:uid="{00000000-0004-0000-0500-000011000000}"/>
    <hyperlink ref="B21" r:id="rId19" display="https://resultat.bagskytte.se/Archer/Details/4155921" xr:uid="{00000000-0004-0000-0500-000012000000}"/>
    <hyperlink ref="B22" r:id="rId20" display="https://resultat.bagskytte.se/Archer/Details/4448684" xr:uid="{00000000-0004-0000-0500-000013000000}"/>
    <hyperlink ref="B23" r:id="rId21" display="https://resultat.bagskytte.se/Archer/Details/2945604" xr:uid="{00000000-0004-0000-0500-000014000000}"/>
    <hyperlink ref="B24" r:id="rId22" display="https://resultat.bagskytte.se/Archer/Details/126968" xr:uid="{00000000-0004-0000-0500-000015000000}"/>
    <hyperlink ref="B25" r:id="rId23" display="https://resultat.bagskytte.se/Archer/Details/3104532" xr:uid="{00000000-0004-0000-0500-000016000000}"/>
    <hyperlink ref="B26" r:id="rId24" display="https://resultat.bagskytte.se/Archer/Details/3761819" xr:uid="{00000000-0004-0000-0500-000017000000}"/>
    <hyperlink ref="B27" r:id="rId25" display="https://resultat.bagskytte.se/Archer/Details/3955864" xr:uid="{00000000-0004-0000-0500-000018000000}"/>
    <hyperlink ref="B28" r:id="rId26" display="https://resultat.bagskytte.se/Archer/Details/1193470" xr:uid="{00000000-0004-0000-0500-000019000000}"/>
    <hyperlink ref="B29" r:id="rId27" display="https://resultat.bagskytte.se/Archer/Details/1595495" xr:uid="{00000000-0004-0000-0500-00001A000000}"/>
    <hyperlink ref="B30" r:id="rId28" display="https://resultat.bagskytte.se/Archer/Details/20172" xr:uid="{00000000-0004-0000-0500-00001B000000}"/>
    <hyperlink ref="B31" r:id="rId29" display="https://resultat.bagskytte.se/Archer/Details/2080840" xr:uid="{00000000-0004-0000-0500-00001C000000}"/>
    <hyperlink ref="B32" r:id="rId30" display="https://resultat.bagskytte.se/Archer/Details/1749814" xr:uid="{00000000-0004-0000-0500-00001D000000}"/>
    <hyperlink ref="B33" r:id="rId31" display="https://resultat.bagskytte.se/Archer/Details/2473545" xr:uid="{00000000-0004-0000-0500-00001E000000}"/>
    <hyperlink ref="B34" r:id="rId32" display="https://resultat.bagskytte.se/Archer/Details/130005" xr:uid="{00000000-0004-0000-0500-00001F000000}"/>
    <hyperlink ref="B35" r:id="rId33" display="https://resultat.bagskytte.se/Archer/Details/683308" xr:uid="{00000000-0004-0000-0500-000020000000}"/>
    <hyperlink ref="B36" r:id="rId34" display="https://resultat.bagskytte.se/Archer/Details/2756821" xr:uid="{00000000-0004-0000-0500-000021000000}"/>
    <hyperlink ref="B37" r:id="rId35" display="https://resultat.bagskytte.se/Archer/Details/1604137" xr:uid="{00000000-0004-0000-0500-000022000000}"/>
    <hyperlink ref="B38" r:id="rId36" display="https://resultat.bagskytte.se/Archer/Details/2967342" xr:uid="{00000000-0004-0000-0500-000023000000}"/>
    <hyperlink ref="B39" r:id="rId37" display="https://resultat.bagskytte.se/Archer/Details/1646779" xr:uid="{00000000-0004-0000-0500-000024000000}"/>
    <hyperlink ref="B40" r:id="rId38" display="https://resultat.bagskytte.se/Archer/Details/294449" xr:uid="{00000000-0004-0000-0500-000025000000}"/>
    <hyperlink ref="B41" r:id="rId39" display="https://resultat.bagskytte.se/Archer/Details/398522" xr:uid="{00000000-0004-0000-0500-000026000000}"/>
    <hyperlink ref="B42" r:id="rId40" display="https://resultat.bagskytte.se/Archer/Details/129925" xr:uid="{00000000-0004-0000-0500-000027000000}"/>
    <hyperlink ref="B43" r:id="rId41" display="https://resultat.bagskytte.se/Archer/Details/739021" xr:uid="{00000000-0004-0000-0500-000028000000}"/>
    <hyperlink ref="B44" r:id="rId42" display="https://resultat.bagskytte.se/Archer/Details/1598292" xr:uid="{00000000-0004-0000-0500-000029000000}"/>
    <hyperlink ref="B45" r:id="rId43" display="https://resultat.bagskytte.se/Archer/Details/795646" xr:uid="{00000000-0004-0000-0500-00002A000000}"/>
    <hyperlink ref="B46" r:id="rId44" display="https://resultat.bagskytte.se/Archer/Details/4010839" xr:uid="{00000000-0004-0000-0500-00002B000000}"/>
    <hyperlink ref="B47" r:id="rId45" display="https://resultat.bagskytte.se/Archer/Details/739357" xr:uid="{00000000-0004-0000-0500-00002C000000}"/>
    <hyperlink ref="B48" r:id="rId46" display="https://resultat.bagskytte.se/Archer/Details/1600069" xr:uid="{00000000-0004-0000-0500-00002D000000}"/>
    <hyperlink ref="B49" r:id="rId47" display="https://resultat.bagskytte.se/Archer/Details/99840" xr:uid="{00000000-0004-0000-0500-00002E000000}"/>
    <hyperlink ref="B50" r:id="rId48" display="https://resultat.bagskytte.se/Archer/Details/128041" xr:uid="{00000000-0004-0000-0500-00002F000000}"/>
    <hyperlink ref="B51" r:id="rId49" display="https://resultat.bagskytte.se/Archer/Details/975778" xr:uid="{00000000-0004-0000-0500-000030000000}"/>
    <hyperlink ref="B52" r:id="rId50" display="https://resultat.bagskytte.se/Archer/Details/1375850" xr:uid="{00000000-0004-0000-0500-000031000000}"/>
    <hyperlink ref="B53" r:id="rId51" display="https://resultat.bagskytte.se/Archer/Details/975792" xr:uid="{00000000-0004-0000-0500-000032000000}"/>
    <hyperlink ref="B54" r:id="rId52" display="https://resultat.bagskytte.se/Archer/Details/129451" xr:uid="{00000000-0004-0000-0500-000033000000}"/>
    <hyperlink ref="B55" r:id="rId53" display="https://resultat.bagskytte.se/Archer/Details/809551" xr:uid="{00000000-0004-0000-0500-000034000000}"/>
    <hyperlink ref="B56" r:id="rId54" display="https://resultat.bagskytte.se/Archer/Details/129553" xr:uid="{00000000-0004-0000-0500-000035000000}"/>
    <hyperlink ref="B57" r:id="rId55" display="https://resultat.bagskytte.se/Archer/Details/754885" xr:uid="{00000000-0004-0000-0500-000036000000}"/>
    <hyperlink ref="B58" r:id="rId56" display="https://resultat.bagskytte.se/Archer/Details/975775" xr:uid="{00000000-0004-0000-0500-000037000000}"/>
    <hyperlink ref="B59" r:id="rId57" display="https://resultat.bagskytte.se/Archer/Details/437910" xr:uid="{00000000-0004-0000-0500-000038000000}"/>
    <hyperlink ref="B60" r:id="rId58" display="https://resultat.bagskytte.se/Archer/Details/1930466" xr:uid="{00000000-0004-0000-0500-000039000000}"/>
    <hyperlink ref="B61" r:id="rId59" display="https://resultat.bagskytte.se/Archer/Details/129381" xr:uid="{00000000-0004-0000-0500-00003A000000}"/>
    <hyperlink ref="B62" r:id="rId60" display="https://resultat.bagskytte.se/Archer/Details/1930441" xr:uid="{00000000-0004-0000-0500-00003B000000}"/>
    <hyperlink ref="B63" r:id="rId61" display="https://resultat.bagskytte.se/Archer/Details/4409791" xr:uid="{00000000-0004-0000-0500-00003C000000}"/>
    <hyperlink ref="B64" r:id="rId62" display="https://resultat.bagskytte.se/Archer/Details/1557046" xr:uid="{00000000-0004-0000-0500-00003D000000}"/>
    <hyperlink ref="B65" r:id="rId63" display="https://resultat.bagskytte.se/Archer/Details/903551" xr:uid="{00000000-0004-0000-0500-00003E000000}"/>
    <hyperlink ref="B66" r:id="rId64" display="https://resultat.bagskytte.se/Archer/Details/566953" xr:uid="{00000000-0004-0000-0500-00003F000000}"/>
    <hyperlink ref="B67" r:id="rId65" display="https://resultat.bagskytte.se/Archer/Details/374074" xr:uid="{00000000-0004-0000-0500-000040000000}"/>
    <hyperlink ref="B68" r:id="rId66" display="https://resultat.bagskytte.se/Archer/Details/128330" xr:uid="{00000000-0004-0000-0500-000041000000}"/>
    <hyperlink ref="B69" r:id="rId67" display="https://resultat.bagskytte.se/Archer/Details/1602657" xr:uid="{00000000-0004-0000-0500-000042000000}"/>
    <hyperlink ref="B70" r:id="rId68" display="https://resultat.bagskytte.se/Archer/Details/453273" xr:uid="{00000000-0004-0000-0500-000043000000}"/>
    <hyperlink ref="B71" r:id="rId69" display="https://resultat.bagskytte.se/Archer/Details/964703" xr:uid="{00000000-0004-0000-0500-000044000000}"/>
    <hyperlink ref="B72" r:id="rId70" display="https://resultat.bagskytte.se/Archer/Details/127900" xr:uid="{00000000-0004-0000-0500-000045000000}"/>
    <hyperlink ref="B73" r:id="rId71" display="https://resultat.bagskytte.se/Archer/Details/130485" xr:uid="{00000000-0004-0000-0500-000046000000}"/>
    <hyperlink ref="B74" r:id="rId72" display="https://resultat.bagskytte.se/Archer/Details/464402" xr:uid="{00000000-0004-0000-0500-000047000000}"/>
    <hyperlink ref="B75" r:id="rId73" display="https://resultat.bagskytte.se/Archer/Details/2239103" xr:uid="{00000000-0004-0000-0500-000048000000}"/>
    <hyperlink ref="B76" r:id="rId74" display="https://resultat.bagskytte.se/Archer/Details/899210" xr:uid="{00000000-0004-0000-0500-000049000000}"/>
    <hyperlink ref="B77" r:id="rId75" display="https://resultat.bagskytte.se/Archer/Details/398495" xr:uid="{00000000-0004-0000-0500-00004A000000}"/>
    <hyperlink ref="B78" r:id="rId76" display="https://resultat.bagskytte.se/Archer/Details/587882" xr:uid="{00000000-0004-0000-0500-00004B000000}"/>
    <hyperlink ref="B79" r:id="rId77" display="https://resultat.bagskytte.se/Archer/Details/573813" xr:uid="{00000000-0004-0000-0500-00004C000000}"/>
    <hyperlink ref="B80" r:id="rId78" display="https://resultat.bagskytte.se/Archer/Details/130776" xr:uid="{00000000-0004-0000-0500-00004D000000}"/>
    <hyperlink ref="B81" r:id="rId79" display="https://resultat.bagskytte.se/Archer/Details/40357" xr:uid="{00000000-0004-0000-0500-00004E000000}"/>
    <hyperlink ref="B82" r:id="rId80" display="https://resultat.bagskytte.se/Archer/Details/2315176" xr:uid="{00000000-0004-0000-0500-00004F000000}"/>
    <hyperlink ref="B83" r:id="rId81" display="https://resultat.bagskytte.se/Archer/Details/1577198" xr:uid="{00000000-0004-0000-0500-000050000000}"/>
    <hyperlink ref="B84" r:id="rId82" display="https://resultat.bagskytte.se/Archer/Details/2807823" xr:uid="{00000000-0004-0000-0500-000051000000}"/>
    <hyperlink ref="B85" r:id="rId83" display="https://resultat.bagskytte.se/Archer/Details/668002" xr:uid="{00000000-0004-0000-0500-000052000000}"/>
    <hyperlink ref="B86" r:id="rId84" display="https://resultat.bagskytte.se/Archer/Details/1632825" xr:uid="{00000000-0004-0000-0500-000053000000}"/>
    <hyperlink ref="B87" r:id="rId85" display="https://resultat.bagskytte.se/Archer/Details/1097461" xr:uid="{00000000-0004-0000-0500-000054000000}"/>
    <hyperlink ref="B88" r:id="rId86" display="https://resultat.bagskytte.se/Archer/Details/1979059" xr:uid="{00000000-0004-0000-0500-000055000000}"/>
    <hyperlink ref="B89" r:id="rId87" display="https://resultat.bagskytte.se/Archer/Details/127792" xr:uid="{00000000-0004-0000-0500-000056000000}"/>
    <hyperlink ref="B90" r:id="rId88" display="https://resultat.bagskytte.se/Archer/Details/1671175" xr:uid="{00000000-0004-0000-0500-000057000000}"/>
    <hyperlink ref="B91" r:id="rId89" display="https://resultat.bagskytte.se/Archer/Details/1601663" xr:uid="{00000000-0004-0000-0500-000058000000}"/>
    <hyperlink ref="B92" r:id="rId90" display="https://resultat.bagskytte.se/Archer/Details/353952" xr:uid="{00000000-0004-0000-0500-000059000000}"/>
    <hyperlink ref="B93" r:id="rId91" display="https://resultat.bagskytte.se/Archer/Details/2981567" xr:uid="{00000000-0004-0000-0500-00005A000000}"/>
    <hyperlink ref="B94" r:id="rId92" display="https://resultat.bagskytte.se/Archer/Details/381018" xr:uid="{00000000-0004-0000-0500-00005B000000}"/>
    <hyperlink ref="B95" r:id="rId93" display="https://resultat.bagskytte.se/Archer/Details/398562" xr:uid="{00000000-0004-0000-0500-00005C000000}"/>
    <hyperlink ref="B96" r:id="rId94" display="https://resultat.bagskytte.se/Archer/Details/130477" xr:uid="{00000000-0004-0000-0500-00005D000000}"/>
    <hyperlink ref="B97" r:id="rId95" display="https://resultat.bagskytte.se/Archer/Details/2742463" xr:uid="{00000000-0004-0000-0500-00005E000000}"/>
    <hyperlink ref="B98" r:id="rId96" display="https://resultat.bagskytte.se/Archer/Details/2457101" xr:uid="{00000000-0004-0000-0500-00005F000000}"/>
    <hyperlink ref="B99" r:id="rId97" display="https://resultat.bagskytte.se/Archer/Details/1597421" xr:uid="{00000000-0004-0000-0500-000060000000}"/>
    <hyperlink ref="B100" r:id="rId98" display="https://resultat.bagskytte.se/Archer/Details/128627" xr:uid="{00000000-0004-0000-0500-000061000000}"/>
    <hyperlink ref="B101" r:id="rId99" display="https://resultat.bagskytte.se/Archer/Details/129841" xr:uid="{00000000-0004-0000-0500-000062000000}"/>
    <hyperlink ref="B102" r:id="rId100" display="https://resultat.bagskytte.se/Archer/Details/547233" xr:uid="{00000000-0004-0000-0500-000063000000}"/>
    <hyperlink ref="B103" r:id="rId101" display="https://resultat.bagskytte.se/Archer/Details/128270" xr:uid="{00000000-0004-0000-0500-000064000000}"/>
    <hyperlink ref="B104" r:id="rId102" display="https://resultat.bagskytte.se/Archer/Details/2176019" xr:uid="{00000000-0004-0000-0500-000065000000}"/>
    <hyperlink ref="B105" r:id="rId103" display="https://resultat.bagskytte.se/Archer/Details/1097486" xr:uid="{00000000-0004-0000-0500-000066000000}"/>
    <hyperlink ref="B106" r:id="rId104" display="https://resultat.bagskytte.se/Archer/Details/1132947" xr:uid="{00000000-0004-0000-0500-000067000000}"/>
    <hyperlink ref="B107" r:id="rId105" display="https://resultat.bagskytte.se/Archer/Details/1574929" xr:uid="{00000000-0004-0000-0500-000068000000}"/>
    <hyperlink ref="B108" r:id="rId106" display="https://resultat.bagskytte.se/Archer/Details/698952" xr:uid="{00000000-0004-0000-0500-000069000000}"/>
    <hyperlink ref="B109" r:id="rId107" display="https://resultat.bagskytte.se/Archer/Details/4263741" xr:uid="{00000000-0004-0000-0500-00006A000000}"/>
    <hyperlink ref="B110" r:id="rId108" display="https://resultat.bagskytte.se/Archer/Details/538797" xr:uid="{00000000-0004-0000-0500-00006B000000}"/>
    <hyperlink ref="B111" r:id="rId109" display="https://resultat.bagskytte.se/Archer/Details/567141" xr:uid="{00000000-0004-0000-0500-00006C000000}"/>
    <hyperlink ref="B112" r:id="rId110" display="https://resultat.bagskytte.se/Archer/Details/2144566" xr:uid="{00000000-0004-0000-0500-00006D000000}"/>
    <hyperlink ref="B113" r:id="rId111" display="https://resultat.bagskytte.se/Archer/Details/4263738" xr:uid="{00000000-0004-0000-0500-00006E000000}"/>
    <hyperlink ref="B114" r:id="rId112" display="https://resultat.bagskytte.se/Archer/Details/6546" xr:uid="{00000000-0004-0000-0500-00006F000000}"/>
    <hyperlink ref="B115" r:id="rId113" display="https://resultat.bagskytte.se/Archer/Details/128539" xr:uid="{00000000-0004-0000-0500-000070000000}"/>
    <hyperlink ref="B116" r:id="rId114" display="https://resultat.bagskytte.se/Archer/Details/649522" xr:uid="{00000000-0004-0000-0500-000071000000}"/>
    <hyperlink ref="B117" r:id="rId115" display="https://resultat.bagskytte.se/Archer/Details/128640" xr:uid="{00000000-0004-0000-0500-000072000000}"/>
    <hyperlink ref="B118" r:id="rId116" display="https://resultat.bagskytte.se/Archer/Details/3649544" xr:uid="{00000000-0004-0000-0500-000073000000}"/>
    <hyperlink ref="B119" r:id="rId117" display="https://resultat.bagskytte.se/Archer/Details/1254367" xr:uid="{00000000-0004-0000-0500-000074000000}"/>
    <hyperlink ref="B120" r:id="rId118" display="https://resultat.bagskytte.se/Archer/Details/2390178" xr:uid="{00000000-0004-0000-0500-000075000000}"/>
    <hyperlink ref="B121" r:id="rId119" display="https://resultat.bagskytte.se/Archer/Details/208152" xr:uid="{00000000-0004-0000-0500-000076000000}"/>
    <hyperlink ref="B122" r:id="rId120" display="https://resultat.bagskytte.se/Archer/Details/2240524" xr:uid="{00000000-0004-0000-0500-000077000000}"/>
    <hyperlink ref="B123" r:id="rId121" display="https://resultat.bagskytte.se/Archer/Details/545310" xr:uid="{00000000-0004-0000-0500-000078000000}"/>
    <hyperlink ref="B124" r:id="rId122" display="https://resultat.bagskytte.se/Archer/Details/1602257" xr:uid="{00000000-0004-0000-0500-000079000000}"/>
    <hyperlink ref="B125" r:id="rId123" display="https://resultat.bagskytte.se/Archer/Details/192965" xr:uid="{00000000-0004-0000-0500-00007A000000}"/>
    <hyperlink ref="B126" r:id="rId124" display="https://resultat.bagskytte.se/Archer/Details/4302927" xr:uid="{00000000-0004-0000-0500-00007B000000}"/>
    <hyperlink ref="B127" r:id="rId125" display="https://resultat.bagskytte.se/Archer/Details/1939113" xr:uid="{00000000-0004-0000-0500-00007C000000}"/>
    <hyperlink ref="B128" r:id="rId126" display="https://resultat.bagskytte.se/Archer/Details/3203506" xr:uid="{00000000-0004-0000-0500-00007D000000}"/>
    <hyperlink ref="B129" r:id="rId127" display="https://resultat.bagskytte.se/Archer/Details/129775" xr:uid="{00000000-0004-0000-0500-00007E000000}"/>
    <hyperlink ref="B130" r:id="rId128" display="https://resultat.bagskytte.se/Archer/Details/554552" xr:uid="{00000000-0004-0000-0500-00007F000000}"/>
    <hyperlink ref="B131" r:id="rId129" display="https://resultat.bagskytte.se/Archer/Details/1609194" xr:uid="{00000000-0004-0000-0500-000080000000}"/>
    <hyperlink ref="B132" r:id="rId130" display="https://resultat.bagskytte.se/Archer/Details/693781" xr:uid="{00000000-0004-0000-0500-000081000000}"/>
    <hyperlink ref="B133" r:id="rId131" display="https://resultat.bagskytte.se/Archer/Details/4094619" xr:uid="{00000000-0004-0000-0500-000082000000}"/>
    <hyperlink ref="B134" r:id="rId132" display="https://resultat.bagskytte.se/Archer/Details/1170016" xr:uid="{00000000-0004-0000-0500-000083000000}"/>
    <hyperlink ref="B135" r:id="rId133" display="https://resultat.bagskytte.se/Archer/Details/2397543" xr:uid="{00000000-0004-0000-0500-000084000000}"/>
    <hyperlink ref="B136" r:id="rId134" display="https://resultat.bagskytte.se/Archer/Details/3748834" xr:uid="{00000000-0004-0000-0500-000085000000}"/>
    <hyperlink ref="B137" r:id="rId135" display="https://resultat.bagskytte.se/Archer/Details/1602054" xr:uid="{00000000-0004-0000-0500-000086000000}"/>
    <hyperlink ref="B138" r:id="rId136" display="https://resultat.bagskytte.se/Archer/Details/4166761" xr:uid="{00000000-0004-0000-0500-000087000000}"/>
    <hyperlink ref="B139" r:id="rId137" display="https://resultat.bagskytte.se/Archer/Details/3568376" xr:uid="{00000000-0004-0000-0500-000088000000}"/>
    <hyperlink ref="B140" r:id="rId138" display="https://resultat.bagskytte.se/Archer/Details/2212579" xr:uid="{00000000-0004-0000-0500-000089000000}"/>
    <hyperlink ref="B141" r:id="rId139" display="https://resultat.bagskytte.se/Archer/Details/2546415" xr:uid="{00000000-0004-0000-0500-00008A000000}"/>
    <hyperlink ref="B142" r:id="rId140" display="https://resultat.bagskytte.se/Archer/Details/130065" xr:uid="{00000000-0004-0000-0500-00008B000000}"/>
    <hyperlink ref="B143" r:id="rId141" display="https://resultat.bagskytte.se/Archer/Details/1114561" xr:uid="{00000000-0004-0000-0500-00008C000000}"/>
    <hyperlink ref="B144" r:id="rId142" display="https://resultat.bagskytte.se/Archer/Details/1601524" xr:uid="{00000000-0004-0000-0500-00008D000000}"/>
    <hyperlink ref="B145" r:id="rId143" display="https://resultat.bagskytte.se/Archer/Details/567083" xr:uid="{00000000-0004-0000-0500-00008E000000}"/>
    <hyperlink ref="B146" r:id="rId144" display="https://resultat.bagskytte.se/Archer/Details/4157142" xr:uid="{00000000-0004-0000-0500-00008F000000}"/>
    <hyperlink ref="B147" r:id="rId145" display="https://resultat.bagskytte.se/Archer/Details/126892" xr:uid="{00000000-0004-0000-0500-000090000000}"/>
    <hyperlink ref="B148" r:id="rId146" display="https://resultat.bagskytte.se/Archer/Details/130458" xr:uid="{00000000-0004-0000-0500-000091000000}"/>
    <hyperlink ref="B149" r:id="rId147" display="https://resultat.bagskytte.se/Archer/Details/130429" xr:uid="{00000000-0004-0000-0500-000092000000}"/>
    <hyperlink ref="B150" r:id="rId148" display="https://resultat.bagskytte.se/Archer/Details/128664" xr:uid="{00000000-0004-0000-0500-000093000000}"/>
    <hyperlink ref="B151" r:id="rId149" display="https://resultat.bagskytte.se/Archer/Details/474457" xr:uid="{00000000-0004-0000-0500-000094000000}"/>
    <hyperlink ref="B152" r:id="rId150" display="https://resultat.bagskytte.se/Archer/Details/398524" xr:uid="{00000000-0004-0000-0500-000095000000}"/>
    <hyperlink ref="B153" r:id="rId151" display="https://resultat.bagskytte.se/Archer/Details/229602" xr:uid="{00000000-0004-0000-0500-000096000000}"/>
    <hyperlink ref="B154" r:id="rId152" display="https://resultat.bagskytte.se/Archer/Details/2888842" xr:uid="{00000000-0004-0000-0500-000097000000}"/>
    <hyperlink ref="B155" r:id="rId153" display="https://resultat.bagskytte.se/Archer/Details/696785" xr:uid="{00000000-0004-0000-0500-000098000000}"/>
    <hyperlink ref="B156" r:id="rId154" display="https://resultat.bagskytte.se/Archer/Details/577660" xr:uid="{00000000-0004-0000-0500-000099000000}"/>
    <hyperlink ref="B157" r:id="rId155" display="https://resultat.bagskytte.se/Archer/Details/2366115" xr:uid="{00000000-0004-0000-0500-00009A000000}"/>
    <hyperlink ref="B158" r:id="rId156" display="https://resultat.bagskytte.se/Archer/Details/2074100" xr:uid="{00000000-0004-0000-0500-00009B000000}"/>
    <hyperlink ref="B159" r:id="rId157" display="https://resultat.bagskytte.se/Archer/Details/337809" xr:uid="{00000000-0004-0000-0500-00009C000000}"/>
    <hyperlink ref="B160" r:id="rId158" display="https://resultat.bagskytte.se/Archer/Details/1097496" xr:uid="{00000000-0004-0000-0500-00009D000000}"/>
    <hyperlink ref="B161" r:id="rId159" display="https://resultat.bagskytte.se/Archer/Details/2366118" xr:uid="{00000000-0004-0000-0500-00009E000000}"/>
    <hyperlink ref="B162" r:id="rId160" display="https://resultat.bagskytte.se/Archer/Details/711886" xr:uid="{00000000-0004-0000-0500-00009F000000}"/>
    <hyperlink ref="B163" r:id="rId161" display="https://resultat.bagskytte.se/Archer/Details/76517" xr:uid="{00000000-0004-0000-0500-0000A0000000}"/>
    <hyperlink ref="B164" r:id="rId162" display="https://resultat.bagskytte.se/Archer/Details/1562579" xr:uid="{00000000-0004-0000-0500-0000A1000000}"/>
    <hyperlink ref="B165" r:id="rId163" display="https://resultat.bagskytte.se/Archer/Details/129526" xr:uid="{00000000-0004-0000-0500-0000A2000000}"/>
    <hyperlink ref="B166" r:id="rId164" display="https://resultat.bagskytte.se/Archer/Details/370494" xr:uid="{00000000-0004-0000-0500-0000A3000000}"/>
    <hyperlink ref="B167" r:id="rId165" display="https://resultat.bagskytte.se/Archer/Details/556381" xr:uid="{00000000-0004-0000-0500-0000A4000000}"/>
    <hyperlink ref="B168" r:id="rId166" display="https://resultat.bagskytte.se/Archer/Details/127051" xr:uid="{00000000-0004-0000-0500-0000A5000000}"/>
    <hyperlink ref="B169" r:id="rId167" display="https://resultat.bagskytte.se/Archer/Details/870776" xr:uid="{00000000-0004-0000-0500-0000A6000000}"/>
    <hyperlink ref="B170" r:id="rId168" display="https://resultat.bagskytte.se/Archer/Details/128389" xr:uid="{00000000-0004-0000-0500-0000A7000000}"/>
    <hyperlink ref="B171" r:id="rId169" display="https://resultat.bagskytte.se/Archer/Details/951881" xr:uid="{00000000-0004-0000-0500-0000A8000000}"/>
    <hyperlink ref="B172" r:id="rId170" display="https://resultat.bagskytte.se/Archer/Details/128251" xr:uid="{00000000-0004-0000-0500-0000A9000000}"/>
    <hyperlink ref="B173" r:id="rId171" display="https://resultat.bagskytte.se/Archer/Details/101913" xr:uid="{00000000-0004-0000-0500-0000AA000000}"/>
    <hyperlink ref="B174" r:id="rId172" display="https://resultat.bagskytte.se/Archer/Details/404602" xr:uid="{00000000-0004-0000-0500-0000AB000000}"/>
    <hyperlink ref="B175" r:id="rId173" display="https://resultat.bagskytte.se/Archer/Details/264933" xr:uid="{00000000-0004-0000-0500-0000AC000000}"/>
    <hyperlink ref="B176" r:id="rId174" display="https://resultat.bagskytte.se/Archer/Details/1097483" xr:uid="{00000000-0004-0000-0500-0000AD000000}"/>
    <hyperlink ref="B177" r:id="rId175" display="https://resultat.bagskytte.se/Archer/Details/1561122" xr:uid="{00000000-0004-0000-0500-0000AE000000}"/>
    <hyperlink ref="B178" r:id="rId176" display="https://resultat.bagskytte.se/Archer/Details/128221" xr:uid="{00000000-0004-0000-0500-0000AF000000}"/>
    <hyperlink ref="B179" r:id="rId177" display="https://resultat.bagskytte.se/Archer/Details/130047" xr:uid="{00000000-0004-0000-0500-0000B0000000}"/>
    <hyperlink ref="B180" r:id="rId178" display="https://resultat.bagskytte.se/Archer/Details/4613185" xr:uid="{00000000-0004-0000-0500-0000B1000000}"/>
    <hyperlink ref="B181" r:id="rId179" display="https://resultat.bagskytte.se/Archer/Details/2204260" xr:uid="{00000000-0004-0000-0500-0000B2000000}"/>
    <hyperlink ref="B182" r:id="rId180" display="https://resultat.bagskytte.se/Archer/Details/2756827" xr:uid="{00000000-0004-0000-0500-0000B3000000}"/>
    <hyperlink ref="B183" r:id="rId181" display="https://resultat.bagskytte.se/Archer/Details/1100073" xr:uid="{00000000-0004-0000-0500-0000B4000000}"/>
    <hyperlink ref="B184" r:id="rId182" display="https://resultat.bagskytte.se/Archer/Details/2001197" xr:uid="{00000000-0004-0000-0500-0000B5000000}"/>
    <hyperlink ref="B185" r:id="rId183" display="https://resultat.bagskytte.se/Archer/Details/2325025" xr:uid="{00000000-0004-0000-0500-0000B6000000}"/>
    <hyperlink ref="B186" r:id="rId184" display="https://resultat.bagskytte.se/Archer/Details/1599879" xr:uid="{00000000-0004-0000-0500-0000B7000000}"/>
    <hyperlink ref="B187" r:id="rId185" display="https://resultat.bagskytte.se/Archer/Details/2587950" xr:uid="{00000000-0004-0000-0500-0000B8000000}"/>
    <hyperlink ref="B188" r:id="rId186" display="https://resultat.bagskytte.se/Archer/Details/4503168" xr:uid="{00000000-0004-0000-0500-0000B9000000}"/>
    <hyperlink ref="B189" r:id="rId187" display="https://resultat.bagskytte.se/Archer/Details/3284789" xr:uid="{00000000-0004-0000-0500-0000BA000000}"/>
    <hyperlink ref="B190" r:id="rId188" display="https://resultat.bagskytte.se/Archer/Details/2981565" xr:uid="{00000000-0004-0000-0500-0000BB000000}"/>
    <hyperlink ref="B191" r:id="rId189" display="https://resultat.bagskytte.se/Archer/Details/128035" xr:uid="{00000000-0004-0000-0500-0000BC000000}"/>
    <hyperlink ref="B192" r:id="rId190" display="https://resultat.bagskytte.se/Archer/Details/4155656" xr:uid="{00000000-0004-0000-0500-0000BD000000}"/>
    <hyperlink ref="B193" r:id="rId191" display="https://resultat.bagskytte.se/Archer/Details/4435984" xr:uid="{00000000-0004-0000-0500-0000BE000000}"/>
    <hyperlink ref="B194" r:id="rId192" display="https://resultat.bagskytte.se/Archer/Details/2416112" xr:uid="{00000000-0004-0000-0500-0000BF000000}"/>
    <hyperlink ref="B195" r:id="rId193" display="https://resultat.bagskytte.se/Archer/Details/130208" xr:uid="{00000000-0004-0000-0500-0000C0000000}"/>
    <hyperlink ref="B196" r:id="rId194" display="https://resultat.bagskytte.se/Archer/Details/542677" xr:uid="{00000000-0004-0000-0500-0000C1000000}"/>
    <hyperlink ref="B197" r:id="rId195" display="https://resultat.bagskytte.se/Archer/Details/129517" xr:uid="{00000000-0004-0000-0500-0000C2000000}"/>
    <hyperlink ref="B198" r:id="rId196" display="https://resultat.bagskytte.se/Archer/Details/840220" xr:uid="{00000000-0004-0000-0500-0000C3000000}"/>
    <hyperlink ref="B199" r:id="rId197" display="https://resultat.bagskytte.se/Archer/Details/398450" xr:uid="{00000000-0004-0000-0500-0000C4000000}"/>
    <hyperlink ref="B200" r:id="rId198" display="https://resultat.bagskytte.se/Archer/Details/2496" xr:uid="{00000000-0004-0000-0500-0000C5000000}"/>
    <hyperlink ref="B201" r:id="rId199" display="https://resultat.bagskytte.se/Archer/Details/129835" xr:uid="{00000000-0004-0000-0500-0000C6000000}"/>
    <hyperlink ref="B202" r:id="rId200" display="https://resultat.bagskytte.se/Archer/Details/130026" xr:uid="{00000000-0004-0000-0500-0000C7000000}"/>
    <hyperlink ref="B203" r:id="rId201" display="https://resultat.bagskytte.se/Archer/Details/1789430" xr:uid="{00000000-0004-0000-0500-0000C8000000}"/>
    <hyperlink ref="B204" r:id="rId202" display="https://resultat.bagskytte.se/Archer/Details/2743282" xr:uid="{00000000-0004-0000-0500-0000C9000000}"/>
    <hyperlink ref="B205" r:id="rId203" display="https://resultat.bagskytte.se/Archer/Details/130445" xr:uid="{00000000-0004-0000-0500-0000CA000000}"/>
    <hyperlink ref="B206" r:id="rId204" display="https://resultat.bagskytte.se/Archer/Details/129441" xr:uid="{00000000-0004-0000-0500-0000CB000000}"/>
    <hyperlink ref="B207" r:id="rId205" display="https://resultat.bagskytte.se/Archer/Details/153260" xr:uid="{00000000-0004-0000-0500-0000CC000000}"/>
    <hyperlink ref="B208" r:id="rId206" display="https://resultat.bagskytte.se/Archer/Details/1147035" xr:uid="{00000000-0004-0000-0500-0000CD000000}"/>
    <hyperlink ref="B209" r:id="rId207" display="https://resultat.bagskytte.se/Archer/Details/4820107" xr:uid="{00000000-0004-0000-0500-0000CE000000}"/>
    <hyperlink ref="B210" r:id="rId208" display="https://resultat.bagskytte.se/Archer/Details/8483" xr:uid="{00000000-0004-0000-0500-0000CF000000}"/>
    <hyperlink ref="B211" r:id="rId209" display="https://resultat.bagskytte.se/Archer/Details/1600349" xr:uid="{00000000-0004-0000-0500-0000D0000000}"/>
    <hyperlink ref="B212" r:id="rId210" display="https://resultat.bagskytte.se/Archer/Details/129417" xr:uid="{00000000-0004-0000-0500-0000D1000000}"/>
    <hyperlink ref="B213" r:id="rId211" display="https://resultat.bagskytte.se/Archer/Details/1574208" xr:uid="{00000000-0004-0000-0500-0000D2000000}"/>
    <hyperlink ref="B214" r:id="rId212" display="https://resultat.bagskytte.se/Archer/Details/130460" xr:uid="{00000000-0004-0000-0500-0000D3000000}"/>
    <hyperlink ref="B215" r:id="rId213" display="https://resultat.bagskytte.se/Archer/Details/127190" xr:uid="{00000000-0004-0000-0500-0000D4000000}"/>
  </hyperlinks>
  <pageMargins left="0.7" right="0.7" top="0.75" bottom="0.75" header="0.3" footer="0.3"/>
  <drawing r:id="rId21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11"/>
  <dimension ref="A1:J242"/>
  <sheetViews>
    <sheetView topLeftCell="A52" zoomScaleNormal="100" workbookViewId="0">
      <selection activeCell="J32" sqref="J32"/>
    </sheetView>
  </sheetViews>
  <sheetFormatPr defaultRowHeight="15" x14ac:dyDescent="0.25"/>
  <cols>
    <col min="1" max="1" width="3" bestFit="1" customWidth="1"/>
    <col min="2" max="2" width="24.140625" bestFit="1" customWidth="1"/>
    <col min="3" max="3" width="32.7109375" bestFit="1" customWidth="1"/>
    <col min="4" max="4" width="2.28515625" bestFit="1" customWidth="1"/>
    <col min="5" max="5" width="3.5703125" bestFit="1" customWidth="1"/>
    <col min="6" max="6" width="12.5703125" bestFit="1" customWidth="1"/>
    <col min="7" max="7" width="4.140625" bestFit="1" customWidth="1"/>
    <col min="8" max="9" width="3.140625" bestFit="1" customWidth="1"/>
    <col min="10" max="10" width="4.7109375" bestFit="1" customWidth="1"/>
  </cols>
  <sheetData>
    <row r="1" spans="1:10" ht="22.5" x14ac:dyDescent="0.25">
      <c r="A1" s="2"/>
    </row>
    <row r="2" spans="1:10" ht="16.5" x14ac:dyDescent="0.25">
      <c r="A2" s="1"/>
    </row>
    <row r="3" spans="1:10" x14ac:dyDescent="0.25">
      <c r="A3" s="6"/>
    </row>
    <row r="4" spans="1:10" x14ac:dyDescent="0.25">
      <c r="A4" s="7">
        <v>1</v>
      </c>
      <c r="B4" s="8" t="s">
        <v>67</v>
      </c>
      <c r="C4" s="7" t="s">
        <v>37</v>
      </c>
      <c r="D4" s="7" t="s">
        <v>15</v>
      </c>
      <c r="E4" s="7" t="s">
        <v>66</v>
      </c>
      <c r="F4" s="7" t="s">
        <v>17</v>
      </c>
      <c r="G4" s="7">
        <v>626</v>
      </c>
      <c r="H4" s="7">
        <v>16</v>
      </c>
      <c r="I4" s="7">
        <v>5</v>
      </c>
      <c r="J4" s="7">
        <v>8.69</v>
      </c>
    </row>
    <row r="5" spans="1:10" x14ac:dyDescent="0.25">
      <c r="A5" s="7">
        <v>2</v>
      </c>
      <c r="B5" s="8" t="s">
        <v>68</v>
      </c>
      <c r="C5" s="7" t="s">
        <v>40</v>
      </c>
      <c r="D5" s="7" t="s">
        <v>15</v>
      </c>
      <c r="E5" s="7" t="s">
        <v>66</v>
      </c>
      <c r="F5" s="7" t="s">
        <v>17</v>
      </c>
      <c r="G5" s="7">
        <v>622</v>
      </c>
      <c r="H5" s="7">
        <v>18</v>
      </c>
      <c r="I5" s="7">
        <v>5</v>
      </c>
      <c r="J5" s="7">
        <v>8.64</v>
      </c>
    </row>
    <row r="6" spans="1:10" x14ac:dyDescent="0.25">
      <c r="A6" s="7">
        <v>3</v>
      </c>
      <c r="B6" s="8" t="s">
        <v>517</v>
      </c>
      <c r="C6" s="7" t="s">
        <v>65</v>
      </c>
      <c r="D6" s="7" t="s">
        <v>15</v>
      </c>
      <c r="E6" s="7" t="s">
        <v>66</v>
      </c>
      <c r="F6" s="7" t="s">
        <v>17</v>
      </c>
      <c r="G6" s="7">
        <v>602</v>
      </c>
      <c r="H6" s="7">
        <v>14</v>
      </c>
      <c r="I6" s="7">
        <v>1</v>
      </c>
      <c r="J6" s="7">
        <v>8.36</v>
      </c>
    </row>
    <row r="7" spans="1:10" x14ac:dyDescent="0.25">
      <c r="A7" s="7">
        <v>4</v>
      </c>
      <c r="B7" s="8" t="s">
        <v>71</v>
      </c>
      <c r="C7" s="7" t="s">
        <v>72</v>
      </c>
      <c r="D7" s="7" t="s">
        <v>15</v>
      </c>
      <c r="E7" s="7" t="s">
        <v>66</v>
      </c>
      <c r="F7" s="7" t="s">
        <v>17</v>
      </c>
      <c r="G7" s="7">
        <v>601</v>
      </c>
      <c r="H7" s="7">
        <v>11</v>
      </c>
      <c r="I7" s="7">
        <v>4</v>
      </c>
      <c r="J7" s="7">
        <v>8.35</v>
      </c>
    </row>
    <row r="8" spans="1:10" x14ac:dyDescent="0.25">
      <c r="A8" s="7">
        <v>5</v>
      </c>
      <c r="B8" s="7" t="s">
        <v>69</v>
      </c>
      <c r="C8" s="7" t="s">
        <v>65</v>
      </c>
      <c r="D8" s="7" t="s">
        <v>15</v>
      </c>
      <c r="E8" s="7" t="s">
        <v>66</v>
      </c>
      <c r="F8" s="7" t="s">
        <v>17</v>
      </c>
      <c r="G8" s="7">
        <v>598</v>
      </c>
      <c r="H8" s="7">
        <v>11</v>
      </c>
      <c r="I8" s="7">
        <v>0</v>
      </c>
      <c r="J8" s="7">
        <v>8.31</v>
      </c>
    </row>
    <row r="9" spans="1:10" x14ac:dyDescent="0.25">
      <c r="A9" s="7">
        <v>6</v>
      </c>
      <c r="B9" s="8" t="s">
        <v>70</v>
      </c>
      <c r="C9" s="7" t="s">
        <v>40</v>
      </c>
      <c r="D9" s="7" t="s">
        <v>15</v>
      </c>
      <c r="E9" s="7" t="s">
        <v>66</v>
      </c>
      <c r="F9" s="7" t="s">
        <v>17</v>
      </c>
      <c r="G9" s="7">
        <v>567</v>
      </c>
      <c r="H9" s="7">
        <v>6</v>
      </c>
      <c r="I9" s="7">
        <v>0</v>
      </c>
      <c r="J9" s="7">
        <v>7.88</v>
      </c>
    </row>
    <row r="10" spans="1:10" x14ac:dyDescent="0.25">
      <c r="A10" s="7">
        <v>7</v>
      </c>
      <c r="B10" s="8" t="s">
        <v>73</v>
      </c>
      <c r="C10" s="7" t="s">
        <v>37</v>
      </c>
      <c r="D10" s="7" t="s">
        <v>15</v>
      </c>
      <c r="E10" s="7" t="s">
        <v>66</v>
      </c>
      <c r="F10" s="7" t="s">
        <v>17</v>
      </c>
      <c r="G10" s="7">
        <v>453</v>
      </c>
      <c r="H10" s="7">
        <v>4</v>
      </c>
      <c r="I10" s="7">
        <v>0</v>
      </c>
      <c r="J10" s="7">
        <v>6.29</v>
      </c>
    </row>
    <row r="11" spans="1:10" x14ac:dyDescent="0.25">
      <c r="A11" s="7">
        <v>1</v>
      </c>
      <c r="B11" s="8" t="s">
        <v>518</v>
      </c>
      <c r="C11" s="7" t="s">
        <v>75</v>
      </c>
      <c r="D11" s="7" t="s">
        <v>15</v>
      </c>
      <c r="E11" s="7" t="s">
        <v>74</v>
      </c>
      <c r="F11" s="7" t="s">
        <v>17</v>
      </c>
      <c r="G11" s="7">
        <v>574</v>
      </c>
      <c r="H11" s="7">
        <v>8</v>
      </c>
      <c r="I11" s="7">
        <v>3</v>
      </c>
      <c r="J11" s="7">
        <v>7.97</v>
      </c>
    </row>
    <row r="12" spans="1:10" x14ac:dyDescent="0.25">
      <c r="A12" s="7">
        <v>2</v>
      </c>
      <c r="B12" s="8" t="s">
        <v>76</v>
      </c>
      <c r="C12" s="7" t="s">
        <v>26</v>
      </c>
      <c r="D12" s="7" t="s">
        <v>15</v>
      </c>
      <c r="E12" s="7" t="s">
        <v>74</v>
      </c>
      <c r="F12" s="7" t="s">
        <v>17</v>
      </c>
      <c r="G12" s="7">
        <v>570</v>
      </c>
      <c r="H12" s="7">
        <v>13</v>
      </c>
      <c r="I12" s="7">
        <v>7</v>
      </c>
      <c r="J12" s="7">
        <v>7.92</v>
      </c>
    </row>
    <row r="13" spans="1:10" x14ac:dyDescent="0.25">
      <c r="A13" s="7">
        <v>3</v>
      </c>
      <c r="B13" s="8" t="s">
        <v>488</v>
      </c>
      <c r="C13" s="7" t="s">
        <v>286</v>
      </c>
      <c r="D13" s="7" t="s">
        <v>15</v>
      </c>
      <c r="E13" s="7" t="s">
        <v>74</v>
      </c>
      <c r="F13" s="7" t="s">
        <v>17</v>
      </c>
      <c r="G13" s="7">
        <v>568</v>
      </c>
      <c r="H13" s="7">
        <v>10</v>
      </c>
      <c r="I13" s="7">
        <v>3</v>
      </c>
      <c r="J13" s="7">
        <v>7.89</v>
      </c>
    </row>
    <row r="14" spans="1:10" x14ac:dyDescent="0.25">
      <c r="A14" s="7">
        <v>4</v>
      </c>
      <c r="B14" s="8" t="s">
        <v>78</v>
      </c>
      <c r="C14" s="7" t="s">
        <v>55</v>
      </c>
      <c r="D14" s="7" t="s">
        <v>15</v>
      </c>
      <c r="E14" s="7" t="s">
        <v>74</v>
      </c>
      <c r="F14" s="7" t="s">
        <v>17</v>
      </c>
      <c r="G14" s="7">
        <v>554</v>
      </c>
      <c r="H14" s="7">
        <v>5</v>
      </c>
      <c r="I14" s="7">
        <v>1</v>
      </c>
      <c r="J14" s="7">
        <v>7.69</v>
      </c>
    </row>
    <row r="15" spans="1:10" x14ac:dyDescent="0.25">
      <c r="A15" s="7">
        <v>5</v>
      </c>
      <c r="B15" s="8" t="s">
        <v>77</v>
      </c>
      <c r="C15" s="7" t="s">
        <v>23</v>
      </c>
      <c r="D15" s="7" t="s">
        <v>15</v>
      </c>
      <c r="E15" s="7" t="s">
        <v>74</v>
      </c>
      <c r="F15" s="7" t="s">
        <v>17</v>
      </c>
      <c r="G15" s="7">
        <v>539</v>
      </c>
      <c r="H15" s="7">
        <v>8</v>
      </c>
      <c r="I15" s="7">
        <v>2</v>
      </c>
      <c r="J15" s="7">
        <v>7.49</v>
      </c>
    </row>
    <row r="16" spans="1:10" x14ac:dyDescent="0.25">
      <c r="A16" s="7">
        <v>6</v>
      </c>
      <c r="B16" s="8" t="s">
        <v>519</v>
      </c>
      <c r="C16" s="7" t="s">
        <v>28</v>
      </c>
      <c r="D16" s="7" t="s">
        <v>15</v>
      </c>
      <c r="E16" s="7" t="s">
        <v>74</v>
      </c>
      <c r="F16" s="7" t="s">
        <v>17</v>
      </c>
      <c r="G16" s="7">
        <v>478</v>
      </c>
      <c r="H16" s="7">
        <v>7</v>
      </c>
      <c r="I16" s="7">
        <v>2</v>
      </c>
      <c r="J16" s="7">
        <v>6.64</v>
      </c>
    </row>
    <row r="17" spans="1:10" x14ac:dyDescent="0.25">
      <c r="A17" s="7">
        <v>7</v>
      </c>
      <c r="B17" s="8" t="s">
        <v>79</v>
      </c>
      <c r="C17" s="7" t="s">
        <v>37</v>
      </c>
      <c r="D17" s="7" t="s">
        <v>15</v>
      </c>
      <c r="E17" s="7" t="s">
        <v>74</v>
      </c>
      <c r="F17" s="7" t="s">
        <v>17</v>
      </c>
      <c r="G17" s="7">
        <v>429</v>
      </c>
      <c r="H17" s="7">
        <v>7</v>
      </c>
      <c r="I17" s="7">
        <v>3</v>
      </c>
      <c r="J17" s="7">
        <v>5.96</v>
      </c>
    </row>
    <row r="18" spans="1:10" x14ac:dyDescent="0.25">
      <c r="A18" s="7">
        <v>1</v>
      </c>
      <c r="B18" s="8" t="s">
        <v>80</v>
      </c>
      <c r="C18" s="7" t="s">
        <v>37</v>
      </c>
      <c r="D18" s="7" t="s">
        <v>15</v>
      </c>
      <c r="E18" s="7" t="s">
        <v>81</v>
      </c>
      <c r="F18" s="7" t="s">
        <v>17</v>
      </c>
      <c r="G18" s="7">
        <v>618</v>
      </c>
      <c r="H18" s="7">
        <v>11</v>
      </c>
      <c r="I18" s="7">
        <v>5</v>
      </c>
      <c r="J18" s="7">
        <v>8.58</v>
      </c>
    </row>
    <row r="19" spans="1:10" x14ac:dyDescent="0.25">
      <c r="A19" s="7">
        <v>2</v>
      </c>
      <c r="B19" s="8" t="s">
        <v>82</v>
      </c>
      <c r="C19" s="7" t="s">
        <v>50</v>
      </c>
      <c r="D19" s="7" t="s">
        <v>15</v>
      </c>
      <c r="E19" s="7" t="s">
        <v>81</v>
      </c>
      <c r="F19" s="7" t="s">
        <v>17</v>
      </c>
      <c r="G19" s="7">
        <v>583</v>
      </c>
      <c r="H19" s="7">
        <v>8</v>
      </c>
      <c r="I19" s="7">
        <v>3</v>
      </c>
      <c r="J19" s="7">
        <v>8.1</v>
      </c>
    </row>
    <row r="20" spans="1:10" x14ac:dyDescent="0.25">
      <c r="A20" s="7">
        <v>3</v>
      </c>
      <c r="B20" s="8" t="s">
        <v>489</v>
      </c>
      <c r="C20" s="7" t="s">
        <v>28</v>
      </c>
      <c r="D20" s="7" t="s">
        <v>15</v>
      </c>
      <c r="E20" s="7" t="s">
        <v>81</v>
      </c>
      <c r="F20" s="7" t="s">
        <v>17</v>
      </c>
      <c r="G20" s="7">
        <v>563</v>
      </c>
      <c r="H20" s="7">
        <v>4</v>
      </c>
      <c r="I20" s="7">
        <v>1</v>
      </c>
      <c r="J20" s="7">
        <v>7.82</v>
      </c>
    </row>
    <row r="21" spans="1:10" x14ac:dyDescent="0.25">
      <c r="A21" s="7">
        <v>4</v>
      </c>
      <c r="B21" s="8" t="s">
        <v>490</v>
      </c>
      <c r="C21" s="7" t="s">
        <v>22</v>
      </c>
      <c r="D21" s="7" t="s">
        <v>15</v>
      </c>
      <c r="E21" s="7" t="s">
        <v>81</v>
      </c>
      <c r="F21" s="7" t="s">
        <v>17</v>
      </c>
      <c r="G21" s="7">
        <v>562</v>
      </c>
      <c r="H21" s="7">
        <v>9</v>
      </c>
      <c r="I21" s="7">
        <v>1</v>
      </c>
      <c r="J21" s="7">
        <v>7.81</v>
      </c>
    </row>
    <row r="22" spans="1:10" x14ac:dyDescent="0.25">
      <c r="A22" s="7">
        <v>5</v>
      </c>
      <c r="B22" s="8" t="s">
        <v>83</v>
      </c>
      <c r="C22" s="7" t="s">
        <v>20</v>
      </c>
      <c r="D22" s="7" t="s">
        <v>15</v>
      </c>
      <c r="E22" s="7" t="s">
        <v>81</v>
      </c>
      <c r="F22" s="7" t="s">
        <v>17</v>
      </c>
      <c r="G22" s="7">
        <v>554</v>
      </c>
      <c r="H22" s="7">
        <v>3</v>
      </c>
      <c r="I22" s="7">
        <v>1</v>
      </c>
      <c r="J22" s="7">
        <v>7.69</v>
      </c>
    </row>
    <row r="23" spans="1:10" x14ac:dyDescent="0.25">
      <c r="A23" s="7">
        <v>6</v>
      </c>
      <c r="B23" s="8" t="s">
        <v>520</v>
      </c>
      <c r="C23" s="7" t="s">
        <v>27</v>
      </c>
      <c r="D23" s="7" t="s">
        <v>15</v>
      </c>
      <c r="E23" s="7" t="s">
        <v>81</v>
      </c>
      <c r="F23" s="7" t="s">
        <v>17</v>
      </c>
      <c r="G23" s="7">
        <v>428</v>
      </c>
      <c r="H23" s="7">
        <v>0</v>
      </c>
      <c r="I23" s="7">
        <v>0</v>
      </c>
      <c r="J23" s="7">
        <v>5.94</v>
      </c>
    </row>
    <row r="24" spans="1:10" x14ac:dyDescent="0.25">
      <c r="A24" s="7">
        <v>7</v>
      </c>
      <c r="B24" s="8" t="s">
        <v>521</v>
      </c>
      <c r="C24" s="7" t="s">
        <v>28</v>
      </c>
      <c r="D24" s="7" t="s">
        <v>15</v>
      </c>
      <c r="E24" s="7" t="s">
        <v>81</v>
      </c>
      <c r="F24" s="7" t="s">
        <v>17</v>
      </c>
      <c r="G24" s="7">
        <v>390</v>
      </c>
      <c r="H24" s="7">
        <v>4</v>
      </c>
      <c r="I24" s="7">
        <v>1</v>
      </c>
      <c r="J24" s="7">
        <v>5.42</v>
      </c>
    </row>
    <row r="25" spans="1:10" x14ac:dyDescent="0.25">
      <c r="A25" s="7">
        <v>1</v>
      </c>
      <c r="B25" s="8" t="s">
        <v>84</v>
      </c>
      <c r="C25" s="7" t="s">
        <v>53</v>
      </c>
      <c r="D25" s="7" t="s">
        <v>15</v>
      </c>
      <c r="E25" s="7" t="s">
        <v>85</v>
      </c>
      <c r="F25" s="7" t="s">
        <v>17</v>
      </c>
      <c r="G25" s="7">
        <v>631</v>
      </c>
      <c r="H25" s="7">
        <v>14</v>
      </c>
      <c r="I25" s="7">
        <v>3</v>
      </c>
      <c r="J25" s="7">
        <v>8.76</v>
      </c>
    </row>
    <row r="26" spans="1:10" x14ac:dyDescent="0.25">
      <c r="A26" s="7">
        <v>2</v>
      </c>
      <c r="B26" s="8" t="s">
        <v>86</v>
      </c>
      <c r="C26" s="7" t="s">
        <v>55</v>
      </c>
      <c r="D26" s="7" t="s">
        <v>15</v>
      </c>
      <c r="E26" s="7" t="s">
        <v>85</v>
      </c>
      <c r="F26" s="7" t="s">
        <v>17</v>
      </c>
      <c r="G26" s="7">
        <v>594</v>
      </c>
      <c r="H26" s="7">
        <v>11</v>
      </c>
      <c r="I26" s="7">
        <v>5</v>
      </c>
      <c r="J26" s="7">
        <v>8.25</v>
      </c>
    </row>
    <row r="27" spans="1:10" x14ac:dyDescent="0.25">
      <c r="A27" s="7">
        <v>3</v>
      </c>
      <c r="B27" s="8" t="s">
        <v>90</v>
      </c>
      <c r="C27" s="7" t="s">
        <v>31</v>
      </c>
      <c r="D27" s="7" t="s">
        <v>15</v>
      </c>
      <c r="E27" s="7" t="s">
        <v>85</v>
      </c>
      <c r="F27" s="7" t="s">
        <v>17</v>
      </c>
      <c r="G27" s="7">
        <v>559</v>
      </c>
      <c r="H27" s="7">
        <v>8</v>
      </c>
      <c r="I27" s="7">
        <v>4</v>
      </c>
      <c r="J27" s="7">
        <v>7.76</v>
      </c>
    </row>
    <row r="28" spans="1:10" x14ac:dyDescent="0.25">
      <c r="A28" s="7">
        <v>4</v>
      </c>
      <c r="B28" s="8" t="s">
        <v>321</v>
      </c>
      <c r="C28" s="7" t="s">
        <v>55</v>
      </c>
      <c r="D28" s="7" t="s">
        <v>15</v>
      </c>
      <c r="E28" s="7" t="s">
        <v>85</v>
      </c>
      <c r="F28" s="7" t="s">
        <v>17</v>
      </c>
      <c r="G28" s="7">
        <v>552</v>
      </c>
      <c r="H28" s="7">
        <v>9</v>
      </c>
      <c r="I28" s="7">
        <v>3</v>
      </c>
      <c r="J28" s="7">
        <v>7.67</v>
      </c>
    </row>
    <row r="29" spans="1:10" x14ac:dyDescent="0.25">
      <c r="A29" s="7">
        <v>5</v>
      </c>
      <c r="B29" s="8" t="s">
        <v>87</v>
      </c>
      <c r="C29" s="7" t="s">
        <v>88</v>
      </c>
      <c r="D29" s="7" t="s">
        <v>15</v>
      </c>
      <c r="E29" s="7" t="s">
        <v>85</v>
      </c>
      <c r="F29" s="7" t="s">
        <v>17</v>
      </c>
      <c r="G29" s="7">
        <v>549</v>
      </c>
      <c r="H29" s="7">
        <v>11</v>
      </c>
      <c r="I29" s="7">
        <v>2</v>
      </c>
      <c r="J29" s="7">
        <v>7.62</v>
      </c>
    </row>
    <row r="30" spans="1:10" x14ac:dyDescent="0.25">
      <c r="A30" s="7">
        <v>6</v>
      </c>
      <c r="B30" s="8" t="s">
        <v>92</v>
      </c>
      <c r="C30" s="7" t="s">
        <v>23</v>
      </c>
      <c r="D30" s="7" t="s">
        <v>15</v>
      </c>
      <c r="E30" s="7" t="s">
        <v>85</v>
      </c>
      <c r="F30" s="7" t="s">
        <v>17</v>
      </c>
      <c r="G30" s="7">
        <v>519</v>
      </c>
      <c r="H30" s="7">
        <v>3</v>
      </c>
      <c r="I30" s="7">
        <v>2</v>
      </c>
      <c r="J30" s="7">
        <v>7.21</v>
      </c>
    </row>
    <row r="31" spans="1:10" x14ac:dyDescent="0.25">
      <c r="A31" s="7">
        <v>7</v>
      </c>
      <c r="B31" s="8" t="s">
        <v>89</v>
      </c>
      <c r="C31" s="7" t="s">
        <v>37</v>
      </c>
      <c r="D31" s="7" t="s">
        <v>15</v>
      </c>
      <c r="E31" s="7" t="s">
        <v>85</v>
      </c>
      <c r="F31" s="7" t="s">
        <v>17</v>
      </c>
      <c r="G31" s="7">
        <v>478</v>
      </c>
      <c r="H31" s="7">
        <v>3</v>
      </c>
      <c r="I31" s="7">
        <v>1</v>
      </c>
      <c r="J31" s="7">
        <v>6.64</v>
      </c>
    </row>
    <row r="32" spans="1:10" x14ac:dyDescent="0.25">
      <c r="A32" s="7">
        <v>8</v>
      </c>
      <c r="B32" s="8" t="s">
        <v>93</v>
      </c>
      <c r="C32" s="7" t="s">
        <v>57</v>
      </c>
      <c r="D32" s="7" t="s">
        <v>15</v>
      </c>
      <c r="E32" s="7" t="s">
        <v>85</v>
      </c>
      <c r="F32" s="7" t="s">
        <v>17</v>
      </c>
      <c r="G32" s="7">
        <v>459</v>
      </c>
      <c r="H32" s="7">
        <v>4</v>
      </c>
      <c r="I32" s="7">
        <v>0</v>
      </c>
      <c r="J32" s="7">
        <v>6.38</v>
      </c>
    </row>
    <row r="33" spans="1:10" x14ac:dyDescent="0.25">
      <c r="A33" s="7">
        <v>9</v>
      </c>
      <c r="B33" s="8" t="s">
        <v>91</v>
      </c>
      <c r="C33" s="7" t="s">
        <v>48</v>
      </c>
      <c r="D33" s="7" t="s">
        <v>15</v>
      </c>
      <c r="E33" s="7" t="s">
        <v>85</v>
      </c>
      <c r="F33" s="7" t="s">
        <v>17</v>
      </c>
      <c r="G33" s="7">
        <v>328</v>
      </c>
      <c r="H33" s="7">
        <v>1</v>
      </c>
      <c r="I33" s="7">
        <v>1</v>
      </c>
      <c r="J33" s="7">
        <v>4.5599999999999996</v>
      </c>
    </row>
    <row r="34" spans="1:10" x14ac:dyDescent="0.25">
      <c r="A34" s="7">
        <v>1</v>
      </c>
      <c r="B34" s="8" t="s">
        <v>95</v>
      </c>
      <c r="C34" s="7" t="s">
        <v>96</v>
      </c>
      <c r="D34" s="7" t="s">
        <v>43</v>
      </c>
      <c r="E34" s="7" t="s">
        <v>66</v>
      </c>
      <c r="F34" s="7" t="s">
        <v>17</v>
      </c>
      <c r="G34" s="7">
        <v>675</v>
      </c>
      <c r="H34" s="7">
        <v>40</v>
      </c>
      <c r="I34" s="7">
        <v>19</v>
      </c>
      <c r="J34" s="7">
        <v>9.3800000000000008</v>
      </c>
    </row>
    <row r="35" spans="1:10" x14ac:dyDescent="0.25">
      <c r="A35" s="7">
        <v>2</v>
      </c>
      <c r="B35" s="8" t="s">
        <v>94</v>
      </c>
      <c r="C35" s="7" t="s">
        <v>37</v>
      </c>
      <c r="D35" s="7" t="s">
        <v>43</v>
      </c>
      <c r="E35" s="7" t="s">
        <v>66</v>
      </c>
      <c r="F35" s="7" t="s">
        <v>17</v>
      </c>
      <c r="G35" s="7">
        <v>672</v>
      </c>
      <c r="H35" s="7">
        <v>39</v>
      </c>
      <c r="I35" s="7">
        <v>17</v>
      </c>
      <c r="J35" s="7">
        <v>9.33</v>
      </c>
    </row>
    <row r="36" spans="1:10" x14ac:dyDescent="0.25">
      <c r="A36" s="7">
        <v>3</v>
      </c>
      <c r="B36" s="8" t="s">
        <v>522</v>
      </c>
      <c r="C36" s="7" t="s">
        <v>39</v>
      </c>
      <c r="D36" s="7" t="s">
        <v>43</v>
      </c>
      <c r="E36" s="7" t="s">
        <v>66</v>
      </c>
      <c r="F36" s="7" t="s">
        <v>17</v>
      </c>
      <c r="G36" s="7">
        <v>652</v>
      </c>
      <c r="H36" s="7">
        <v>23</v>
      </c>
      <c r="I36" s="7">
        <v>6</v>
      </c>
      <c r="J36" s="7">
        <v>9.06</v>
      </c>
    </row>
    <row r="37" spans="1:10" x14ac:dyDescent="0.25">
      <c r="A37" s="7">
        <v>4</v>
      </c>
      <c r="B37" s="8" t="s">
        <v>98</v>
      </c>
      <c r="C37" s="7" t="s">
        <v>96</v>
      </c>
      <c r="D37" s="7" t="s">
        <v>43</v>
      </c>
      <c r="E37" s="7" t="s">
        <v>66</v>
      </c>
      <c r="F37" s="7" t="s">
        <v>17</v>
      </c>
      <c r="G37" s="7">
        <v>646</v>
      </c>
      <c r="H37" s="7">
        <v>19</v>
      </c>
      <c r="I37" s="7">
        <v>5</v>
      </c>
      <c r="J37" s="7">
        <v>8.9700000000000006</v>
      </c>
    </row>
    <row r="38" spans="1:10" x14ac:dyDescent="0.25">
      <c r="A38" s="7">
        <v>5</v>
      </c>
      <c r="B38" s="8" t="s">
        <v>523</v>
      </c>
      <c r="C38" s="7" t="s">
        <v>97</v>
      </c>
      <c r="D38" s="7" t="s">
        <v>43</v>
      </c>
      <c r="E38" s="7" t="s">
        <v>66</v>
      </c>
      <c r="F38" s="7" t="s">
        <v>17</v>
      </c>
      <c r="G38" s="7">
        <v>626</v>
      </c>
      <c r="H38" s="7">
        <v>14</v>
      </c>
      <c r="I38" s="7">
        <v>4</v>
      </c>
      <c r="J38" s="7">
        <v>8.69</v>
      </c>
    </row>
    <row r="39" spans="1:10" x14ac:dyDescent="0.25">
      <c r="A39" s="7">
        <v>1</v>
      </c>
      <c r="B39" s="8" t="s">
        <v>101</v>
      </c>
      <c r="C39" s="7" t="s">
        <v>102</v>
      </c>
      <c r="D39" s="7" t="s">
        <v>43</v>
      </c>
      <c r="E39" s="7" t="s">
        <v>74</v>
      </c>
      <c r="F39" s="7" t="s">
        <v>17</v>
      </c>
      <c r="G39" s="7">
        <v>702</v>
      </c>
      <c r="H39" s="7">
        <v>54</v>
      </c>
      <c r="I39" s="7">
        <v>32</v>
      </c>
      <c r="J39" s="7">
        <v>9.75</v>
      </c>
    </row>
    <row r="40" spans="1:10" x14ac:dyDescent="0.25">
      <c r="A40" s="7">
        <v>2</v>
      </c>
      <c r="B40" s="8" t="s">
        <v>100</v>
      </c>
      <c r="C40" s="7" t="s">
        <v>37</v>
      </c>
      <c r="D40" s="7" t="s">
        <v>43</v>
      </c>
      <c r="E40" s="7" t="s">
        <v>74</v>
      </c>
      <c r="F40" s="7" t="s">
        <v>17</v>
      </c>
      <c r="G40" s="7">
        <v>698</v>
      </c>
      <c r="H40" s="7">
        <v>50</v>
      </c>
      <c r="I40" s="7">
        <v>14</v>
      </c>
      <c r="J40" s="7">
        <v>9.69</v>
      </c>
    </row>
    <row r="41" spans="1:10" x14ac:dyDescent="0.25">
      <c r="A41" s="7">
        <v>3</v>
      </c>
      <c r="B41" s="8" t="s">
        <v>524</v>
      </c>
      <c r="C41" s="7" t="s">
        <v>254</v>
      </c>
      <c r="D41" s="7" t="s">
        <v>43</v>
      </c>
      <c r="E41" s="7" t="s">
        <v>74</v>
      </c>
      <c r="F41" s="7" t="s">
        <v>17</v>
      </c>
      <c r="G41" s="7">
        <v>694</v>
      </c>
      <c r="H41" s="7">
        <v>44</v>
      </c>
      <c r="I41" s="7">
        <v>13</v>
      </c>
      <c r="J41" s="7">
        <v>9.64</v>
      </c>
    </row>
    <row r="42" spans="1:10" x14ac:dyDescent="0.25">
      <c r="A42" s="7">
        <v>4</v>
      </c>
      <c r="B42" s="8" t="s">
        <v>525</v>
      </c>
      <c r="C42" s="7" t="s">
        <v>97</v>
      </c>
      <c r="D42" s="7" t="s">
        <v>43</v>
      </c>
      <c r="E42" s="7" t="s">
        <v>74</v>
      </c>
      <c r="F42" s="7" t="s">
        <v>17</v>
      </c>
      <c r="G42" s="7">
        <v>678</v>
      </c>
      <c r="H42" s="7">
        <v>39</v>
      </c>
      <c r="I42" s="7">
        <v>14</v>
      </c>
      <c r="J42" s="7">
        <v>9.42</v>
      </c>
    </row>
    <row r="43" spans="1:10" x14ac:dyDescent="0.25">
      <c r="A43" s="7">
        <v>5</v>
      </c>
      <c r="B43" s="8" t="s">
        <v>106</v>
      </c>
      <c r="C43" s="7" t="s">
        <v>28</v>
      </c>
      <c r="D43" s="7" t="s">
        <v>43</v>
      </c>
      <c r="E43" s="7" t="s">
        <v>74</v>
      </c>
      <c r="F43" s="7" t="s">
        <v>17</v>
      </c>
      <c r="G43" s="7">
        <v>677</v>
      </c>
      <c r="H43" s="7">
        <v>36</v>
      </c>
      <c r="I43" s="7">
        <v>6</v>
      </c>
      <c r="J43" s="7">
        <v>9.4</v>
      </c>
    </row>
    <row r="44" spans="1:10" x14ac:dyDescent="0.25">
      <c r="A44" s="7">
        <v>6</v>
      </c>
      <c r="B44" s="8" t="s">
        <v>103</v>
      </c>
      <c r="C44" s="7" t="s">
        <v>104</v>
      </c>
      <c r="D44" s="7" t="s">
        <v>43</v>
      </c>
      <c r="E44" s="7" t="s">
        <v>74</v>
      </c>
      <c r="F44" s="7" t="s">
        <v>17</v>
      </c>
      <c r="G44" s="7">
        <v>662</v>
      </c>
      <c r="H44" s="7">
        <v>27</v>
      </c>
      <c r="I44" s="7">
        <v>6</v>
      </c>
      <c r="J44" s="7">
        <v>9.19</v>
      </c>
    </row>
    <row r="45" spans="1:10" x14ac:dyDescent="0.25">
      <c r="A45" s="7">
        <v>7</v>
      </c>
      <c r="B45" s="8" t="s">
        <v>526</v>
      </c>
      <c r="C45" s="7" t="s">
        <v>527</v>
      </c>
      <c r="D45" s="7" t="s">
        <v>43</v>
      </c>
      <c r="E45" s="7" t="s">
        <v>74</v>
      </c>
      <c r="F45" s="7" t="s">
        <v>17</v>
      </c>
      <c r="G45" s="7">
        <v>661</v>
      </c>
      <c r="H45" s="7">
        <v>28</v>
      </c>
      <c r="I45" s="7">
        <v>4</v>
      </c>
      <c r="J45" s="7">
        <v>9.18</v>
      </c>
    </row>
    <row r="46" spans="1:10" x14ac:dyDescent="0.25">
      <c r="A46" s="7">
        <v>8</v>
      </c>
      <c r="B46" s="8" t="s">
        <v>528</v>
      </c>
      <c r="C46" s="7" t="s">
        <v>39</v>
      </c>
      <c r="D46" s="7" t="s">
        <v>43</v>
      </c>
      <c r="E46" s="7" t="s">
        <v>74</v>
      </c>
      <c r="F46" s="7" t="s">
        <v>17</v>
      </c>
      <c r="G46" s="7">
        <v>649</v>
      </c>
      <c r="H46" s="7">
        <v>24</v>
      </c>
      <c r="I46" s="7">
        <v>11</v>
      </c>
      <c r="J46" s="7">
        <v>9.01</v>
      </c>
    </row>
    <row r="47" spans="1:10" x14ac:dyDescent="0.25">
      <c r="A47" s="7">
        <v>9</v>
      </c>
      <c r="B47" s="8" t="s">
        <v>105</v>
      </c>
      <c r="C47" s="7" t="s">
        <v>46</v>
      </c>
      <c r="D47" s="7" t="s">
        <v>43</v>
      </c>
      <c r="E47" s="7" t="s">
        <v>74</v>
      </c>
      <c r="F47" s="7" t="s">
        <v>17</v>
      </c>
      <c r="G47" s="7">
        <v>648</v>
      </c>
      <c r="H47" s="7">
        <v>22</v>
      </c>
      <c r="I47" s="7">
        <v>7</v>
      </c>
      <c r="J47" s="7">
        <v>9</v>
      </c>
    </row>
    <row r="48" spans="1:10" x14ac:dyDescent="0.25">
      <c r="A48" s="7">
        <v>10</v>
      </c>
      <c r="B48" s="8" t="s">
        <v>529</v>
      </c>
      <c r="C48" s="7" t="s">
        <v>50</v>
      </c>
      <c r="D48" s="7" t="s">
        <v>43</v>
      </c>
      <c r="E48" s="7" t="s">
        <v>74</v>
      </c>
      <c r="F48" s="7" t="s">
        <v>17</v>
      </c>
      <c r="G48" s="7">
        <v>630</v>
      </c>
      <c r="H48" s="7">
        <v>25</v>
      </c>
      <c r="I48" s="7">
        <v>5</v>
      </c>
      <c r="J48" s="7">
        <v>8.75</v>
      </c>
    </row>
    <row r="49" spans="1:10" x14ac:dyDescent="0.25">
      <c r="A49" s="7">
        <v>11</v>
      </c>
      <c r="B49" s="8" t="s">
        <v>108</v>
      </c>
      <c r="C49" s="7" t="s">
        <v>37</v>
      </c>
      <c r="D49" s="7" t="s">
        <v>43</v>
      </c>
      <c r="E49" s="7" t="s">
        <v>74</v>
      </c>
      <c r="F49" s="7" t="s">
        <v>17</v>
      </c>
      <c r="G49" s="7">
        <v>611</v>
      </c>
      <c r="H49" s="7">
        <v>14</v>
      </c>
      <c r="I49" s="7">
        <v>9</v>
      </c>
      <c r="J49" s="7">
        <v>8.49</v>
      </c>
    </row>
    <row r="50" spans="1:10" x14ac:dyDescent="0.25">
      <c r="A50" s="7">
        <v>12</v>
      </c>
      <c r="B50" s="8" t="s">
        <v>107</v>
      </c>
      <c r="C50" s="7" t="s">
        <v>37</v>
      </c>
      <c r="D50" s="7" t="s">
        <v>43</v>
      </c>
      <c r="E50" s="7" t="s">
        <v>74</v>
      </c>
      <c r="F50" s="7" t="s">
        <v>17</v>
      </c>
      <c r="G50" s="7">
        <v>596</v>
      </c>
      <c r="H50" s="7">
        <v>12</v>
      </c>
      <c r="I50" s="7">
        <v>6</v>
      </c>
      <c r="J50" s="7">
        <v>8.2799999999999994</v>
      </c>
    </row>
    <row r="51" spans="1:10" x14ac:dyDescent="0.25">
      <c r="A51" s="7">
        <v>13</v>
      </c>
      <c r="B51" s="8" t="s">
        <v>491</v>
      </c>
      <c r="C51" s="7" t="s">
        <v>37</v>
      </c>
      <c r="D51" s="7" t="s">
        <v>43</v>
      </c>
      <c r="E51" s="7" t="s">
        <v>74</v>
      </c>
      <c r="F51" s="7" t="s">
        <v>17</v>
      </c>
      <c r="G51" s="7">
        <v>530</v>
      </c>
      <c r="H51" s="7">
        <v>8</v>
      </c>
      <c r="I51" s="7">
        <v>3</v>
      </c>
      <c r="J51" s="7">
        <v>7.36</v>
      </c>
    </row>
    <row r="52" spans="1:10" x14ac:dyDescent="0.25">
      <c r="A52" s="7">
        <v>1</v>
      </c>
      <c r="B52" s="8" t="s">
        <v>336</v>
      </c>
      <c r="C52" s="7" t="s">
        <v>61</v>
      </c>
      <c r="D52" s="7" t="s">
        <v>43</v>
      </c>
      <c r="E52" s="7" t="s">
        <v>81</v>
      </c>
      <c r="F52" s="7" t="s">
        <v>17</v>
      </c>
      <c r="G52" s="7">
        <v>636</v>
      </c>
      <c r="H52" s="7">
        <v>23</v>
      </c>
      <c r="I52" s="7">
        <v>9</v>
      </c>
      <c r="J52" s="7">
        <v>8.83</v>
      </c>
    </row>
    <row r="53" spans="1:10" x14ac:dyDescent="0.25">
      <c r="A53" s="7">
        <v>2</v>
      </c>
      <c r="B53" s="8" t="s">
        <v>530</v>
      </c>
      <c r="C53" s="7" t="s">
        <v>97</v>
      </c>
      <c r="D53" s="7" t="s">
        <v>43</v>
      </c>
      <c r="E53" s="7" t="s">
        <v>81</v>
      </c>
      <c r="F53" s="7" t="s">
        <v>17</v>
      </c>
      <c r="G53" s="7">
        <v>625</v>
      </c>
      <c r="H53" s="7">
        <v>18</v>
      </c>
      <c r="I53" s="7">
        <v>6</v>
      </c>
      <c r="J53" s="7">
        <v>8.68</v>
      </c>
    </row>
    <row r="54" spans="1:10" x14ac:dyDescent="0.25">
      <c r="A54" s="7">
        <v>3</v>
      </c>
      <c r="B54" s="8" t="s">
        <v>109</v>
      </c>
      <c r="C54" s="7" t="s">
        <v>55</v>
      </c>
      <c r="D54" s="7" t="s">
        <v>43</v>
      </c>
      <c r="E54" s="7" t="s">
        <v>81</v>
      </c>
      <c r="F54" s="7" t="s">
        <v>17</v>
      </c>
      <c r="G54" s="7">
        <v>615</v>
      </c>
      <c r="H54" s="7">
        <v>14</v>
      </c>
      <c r="I54" s="7">
        <v>4</v>
      </c>
      <c r="J54" s="7">
        <v>8.5399999999999991</v>
      </c>
    </row>
    <row r="55" spans="1:10" x14ac:dyDescent="0.25">
      <c r="A55" s="7">
        <v>1</v>
      </c>
      <c r="B55" s="8" t="s">
        <v>353</v>
      </c>
      <c r="C55" s="7" t="s">
        <v>137</v>
      </c>
      <c r="D55" s="7" t="s">
        <v>43</v>
      </c>
      <c r="E55" s="7" t="s">
        <v>85</v>
      </c>
      <c r="F55" s="7" t="s">
        <v>17</v>
      </c>
      <c r="G55" s="7">
        <v>679</v>
      </c>
      <c r="H55" s="7">
        <v>39</v>
      </c>
      <c r="I55" s="7">
        <v>13</v>
      </c>
      <c r="J55" s="7">
        <v>9.43</v>
      </c>
    </row>
    <row r="56" spans="1:10" x14ac:dyDescent="0.25">
      <c r="A56" s="7">
        <v>2</v>
      </c>
      <c r="B56" s="8" t="s">
        <v>110</v>
      </c>
      <c r="C56" s="7" t="s">
        <v>33</v>
      </c>
      <c r="D56" s="7" t="s">
        <v>43</v>
      </c>
      <c r="E56" s="7" t="s">
        <v>85</v>
      </c>
      <c r="F56" s="7" t="s">
        <v>17</v>
      </c>
      <c r="G56" s="7">
        <v>677</v>
      </c>
      <c r="H56" s="7">
        <v>40</v>
      </c>
      <c r="I56" s="7">
        <v>16</v>
      </c>
      <c r="J56" s="7">
        <v>9.4</v>
      </c>
    </row>
    <row r="57" spans="1:10" x14ac:dyDescent="0.25">
      <c r="A57" s="7">
        <v>3</v>
      </c>
      <c r="B57" s="8" t="s">
        <v>492</v>
      </c>
      <c r="C57" s="7" t="s">
        <v>104</v>
      </c>
      <c r="D57" s="7" t="s">
        <v>43</v>
      </c>
      <c r="E57" s="7" t="s">
        <v>85</v>
      </c>
      <c r="F57" s="7" t="s">
        <v>17</v>
      </c>
      <c r="G57" s="7">
        <v>668</v>
      </c>
      <c r="H57" s="7">
        <v>30</v>
      </c>
      <c r="I57" s="7">
        <v>7</v>
      </c>
      <c r="J57" s="7">
        <v>9.2799999999999994</v>
      </c>
    </row>
    <row r="58" spans="1:10" x14ac:dyDescent="0.25">
      <c r="A58" s="7">
        <v>4</v>
      </c>
      <c r="B58" s="8" t="s">
        <v>531</v>
      </c>
      <c r="C58" s="7" t="s">
        <v>40</v>
      </c>
      <c r="D58" s="7" t="s">
        <v>43</v>
      </c>
      <c r="E58" s="7" t="s">
        <v>85</v>
      </c>
      <c r="F58" s="7" t="s">
        <v>17</v>
      </c>
      <c r="G58" s="7">
        <v>664</v>
      </c>
      <c r="H58" s="7">
        <v>24</v>
      </c>
      <c r="I58" s="7">
        <v>7</v>
      </c>
      <c r="J58" s="7">
        <v>9.2200000000000006</v>
      </c>
    </row>
    <row r="59" spans="1:10" x14ac:dyDescent="0.25">
      <c r="A59" s="7">
        <v>5</v>
      </c>
      <c r="B59" s="8" t="s">
        <v>112</v>
      </c>
      <c r="C59" s="7" t="s">
        <v>48</v>
      </c>
      <c r="D59" s="7" t="s">
        <v>43</v>
      </c>
      <c r="E59" s="7" t="s">
        <v>85</v>
      </c>
      <c r="F59" s="7" t="s">
        <v>17</v>
      </c>
      <c r="G59" s="7">
        <v>657</v>
      </c>
      <c r="H59" s="7">
        <v>22</v>
      </c>
      <c r="I59" s="7">
        <v>7</v>
      </c>
      <c r="J59" s="7">
        <v>9.1199999999999992</v>
      </c>
    </row>
    <row r="60" spans="1:10" x14ac:dyDescent="0.25">
      <c r="A60" s="7">
        <v>6</v>
      </c>
      <c r="B60" s="8" t="s">
        <v>111</v>
      </c>
      <c r="C60" s="7" t="s">
        <v>51</v>
      </c>
      <c r="D60" s="7" t="s">
        <v>43</v>
      </c>
      <c r="E60" s="7" t="s">
        <v>85</v>
      </c>
      <c r="F60" s="7" t="s">
        <v>17</v>
      </c>
      <c r="G60" s="7">
        <v>655</v>
      </c>
      <c r="H60" s="7">
        <v>26</v>
      </c>
      <c r="I60" s="7">
        <v>6</v>
      </c>
      <c r="J60" s="7">
        <v>9.1</v>
      </c>
    </row>
    <row r="61" spans="1:10" x14ac:dyDescent="0.25">
      <c r="A61" s="7">
        <v>7</v>
      </c>
      <c r="B61" s="8" t="s">
        <v>113</v>
      </c>
      <c r="C61" s="7" t="s">
        <v>104</v>
      </c>
      <c r="D61" s="7" t="s">
        <v>43</v>
      </c>
      <c r="E61" s="7" t="s">
        <v>85</v>
      </c>
      <c r="F61" s="7" t="s">
        <v>17</v>
      </c>
      <c r="G61" s="7">
        <v>631</v>
      </c>
      <c r="H61" s="7">
        <v>20</v>
      </c>
      <c r="I61" s="7">
        <v>11</v>
      </c>
      <c r="J61" s="7">
        <v>8.76</v>
      </c>
    </row>
    <row r="62" spans="1:10" x14ac:dyDescent="0.25">
      <c r="A62" s="7">
        <v>8</v>
      </c>
      <c r="B62" s="8" t="s">
        <v>494</v>
      </c>
      <c r="C62" s="7" t="s">
        <v>55</v>
      </c>
      <c r="D62" s="7" t="s">
        <v>43</v>
      </c>
      <c r="E62" s="7" t="s">
        <v>85</v>
      </c>
      <c r="F62" s="7" t="s">
        <v>17</v>
      </c>
      <c r="G62" s="7">
        <v>628</v>
      </c>
      <c r="H62" s="7">
        <v>19</v>
      </c>
      <c r="I62" s="7">
        <v>4</v>
      </c>
      <c r="J62" s="7">
        <v>8.7200000000000006</v>
      </c>
    </row>
    <row r="63" spans="1:10" x14ac:dyDescent="0.25">
      <c r="A63" s="7">
        <v>9</v>
      </c>
      <c r="B63" s="8" t="s">
        <v>364</v>
      </c>
      <c r="C63" s="7" t="s">
        <v>55</v>
      </c>
      <c r="D63" s="7" t="s">
        <v>43</v>
      </c>
      <c r="E63" s="7" t="s">
        <v>85</v>
      </c>
      <c r="F63" s="7" t="s">
        <v>17</v>
      </c>
      <c r="G63" s="7">
        <v>616</v>
      </c>
      <c r="H63" s="7">
        <v>12</v>
      </c>
      <c r="I63" s="7">
        <v>4</v>
      </c>
      <c r="J63" s="7">
        <v>8.56</v>
      </c>
    </row>
    <row r="64" spans="1:10" x14ac:dyDescent="0.25">
      <c r="A64" s="7">
        <v>10</v>
      </c>
      <c r="B64" s="8" t="s">
        <v>493</v>
      </c>
      <c r="C64" s="7" t="s">
        <v>99</v>
      </c>
      <c r="D64" s="7" t="s">
        <v>43</v>
      </c>
      <c r="E64" s="7" t="s">
        <v>85</v>
      </c>
      <c r="F64" s="7" t="s">
        <v>17</v>
      </c>
      <c r="G64" s="7">
        <v>606</v>
      </c>
      <c r="H64" s="7">
        <v>13</v>
      </c>
      <c r="I64" s="7">
        <v>3</v>
      </c>
      <c r="J64" s="7">
        <v>8.42</v>
      </c>
    </row>
    <row r="65" spans="1:10" x14ac:dyDescent="0.25">
      <c r="A65" s="7">
        <v>11</v>
      </c>
      <c r="B65" s="8" t="s">
        <v>365</v>
      </c>
      <c r="C65" s="7" t="s">
        <v>49</v>
      </c>
      <c r="D65" s="7" t="s">
        <v>43</v>
      </c>
      <c r="E65" s="7" t="s">
        <v>85</v>
      </c>
      <c r="F65" s="7" t="s">
        <v>17</v>
      </c>
      <c r="G65" s="7">
        <v>509</v>
      </c>
      <c r="H65" s="7">
        <v>11</v>
      </c>
      <c r="I65" s="7">
        <v>3</v>
      </c>
      <c r="J65" s="7">
        <v>7.07</v>
      </c>
    </row>
    <row r="66" spans="1:10" x14ac:dyDescent="0.25">
      <c r="A66" s="7">
        <v>1</v>
      </c>
      <c r="B66" s="8" t="s">
        <v>114</v>
      </c>
      <c r="C66" s="7" t="s">
        <v>59</v>
      </c>
      <c r="D66" s="7" t="s">
        <v>56</v>
      </c>
      <c r="E66" s="7" t="s">
        <v>74</v>
      </c>
      <c r="F66" s="7" t="s">
        <v>17</v>
      </c>
      <c r="G66" s="7">
        <v>546</v>
      </c>
      <c r="H66" s="7">
        <v>4</v>
      </c>
      <c r="I66" s="7">
        <v>1</v>
      </c>
      <c r="J66" s="7">
        <v>7.58</v>
      </c>
    </row>
    <row r="67" spans="1:10" x14ac:dyDescent="0.25">
      <c r="A67" s="7">
        <v>2</v>
      </c>
      <c r="B67" s="8" t="s">
        <v>495</v>
      </c>
      <c r="C67" s="7" t="s">
        <v>264</v>
      </c>
      <c r="D67" s="7" t="s">
        <v>56</v>
      </c>
      <c r="E67" s="7" t="s">
        <v>74</v>
      </c>
      <c r="F67" s="7" t="s">
        <v>17</v>
      </c>
      <c r="G67" s="7">
        <v>487</v>
      </c>
      <c r="H67" s="7">
        <v>3</v>
      </c>
      <c r="I67" s="7">
        <v>0</v>
      </c>
      <c r="J67" s="7">
        <v>6.76</v>
      </c>
    </row>
    <row r="68" spans="1:10" x14ac:dyDescent="0.25">
      <c r="A68" s="7">
        <v>1</v>
      </c>
      <c r="B68" s="8" t="s">
        <v>120</v>
      </c>
      <c r="C68" s="7" t="s">
        <v>59</v>
      </c>
      <c r="D68" s="7" t="s">
        <v>60</v>
      </c>
      <c r="E68" s="7" t="s">
        <v>74</v>
      </c>
      <c r="F68" s="7" t="s">
        <v>17</v>
      </c>
      <c r="G68" s="7">
        <v>547</v>
      </c>
      <c r="H68" s="7">
        <v>8</v>
      </c>
      <c r="I68" s="7">
        <v>1</v>
      </c>
      <c r="J68" s="7">
        <v>7.6</v>
      </c>
    </row>
    <row r="69" spans="1:10" x14ac:dyDescent="0.25">
      <c r="A69" s="7">
        <v>2</v>
      </c>
      <c r="B69" s="8" t="s">
        <v>118</v>
      </c>
      <c r="C69" s="7" t="s">
        <v>58</v>
      </c>
      <c r="D69" s="7" t="s">
        <v>60</v>
      </c>
      <c r="E69" s="7" t="s">
        <v>74</v>
      </c>
      <c r="F69" s="7" t="s">
        <v>17</v>
      </c>
      <c r="G69" s="7">
        <v>498</v>
      </c>
      <c r="H69" s="7">
        <v>3</v>
      </c>
      <c r="I69" s="7">
        <v>3</v>
      </c>
      <c r="J69" s="7">
        <v>6.92</v>
      </c>
    </row>
    <row r="70" spans="1:10" x14ac:dyDescent="0.25">
      <c r="A70" s="7">
        <v>3</v>
      </c>
      <c r="B70" s="8" t="s">
        <v>119</v>
      </c>
      <c r="C70" s="7" t="s">
        <v>31</v>
      </c>
      <c r="D70" s="7" t="s">
        <v>60</v>
      </c>
      <c r="E70" s="7" t="s">
        <v>74</v>
      </c>
      <c r="F70" s="7" t="s">
        <v>17</v>
      </c>
      <c r="G70" s="7">
        <v>444</v>
      </c>
      <c r="H70" s="7">
        <v>4</v>
      </c>
      <c r="I70" s="7">
        <v>0</v>
      </c>
      <c r="J70" s="7">
        <v>6.17</v>
      </c>
    </row>
    <row r="71" spans="1:10" x14ac:dyDescent="0.25">
      <c r="A71" s="7">
        <v>4</v>
      </c>
      <c r="B71" s="8" t="s">
        <v>115</v>
      </c>
      <c r="C71" s="7" t="s">
        <v>116</v>
      </c>
      <c r="D71" s="7" t="s">
        <v>60</v>
      </c>
      <c r="E71" s="7" t="s">
        <v>74</v>
      </c>
      <c r="F71" s="7" t="s">
        <v>17</v>
      </c>
      <c r="G71" s="7">
        <v>444</v>
      </c>
      <c r="H71" s="7">
        <v>2</v>
      </c>
      <c r="I71" s="7">
        <v>1</v>
      </c>
      <c r="J71" s="7">
        <v>6.17</v>
      </c>
    </row>
    <row r="72" spans="1:10" x14ac:dyDescent="0.25">
      <c r="A72" s="7">
        <v>5</v>
      </c>
      <c r="B72" s="8" t="s">
        <v>121</v>
      </c>
      <c r="C72" s="7" t="s">
        <v>27</v>
      </c>
      <c r="D72" s="7" t="s">
        <v>60</v>
      </c>
      <c r="E72" s="7" t="s">
        <v>74</v>
      </c>
      <c r="F72" s="7" t="s">
        <v>17</v>
      </c>
      <c r="G72" s="7">
        <v>442</v>
      </c>
      <c r="H72" s="7">
        <v>7</v>
      </c>
      <c r="I72" s="7">
        <v>1</v>
      </c>
      <c r="J72" s="7">
        <v>6.14</v>
      </c>
    </row>
    <row r="73" spans="1:10" x14ac:dyDescent="0.25">
      <c r="A73" s="7">
        <v>6</v>
      </c>
      <c r="B73" s="8" t="s">
        <v>117</v>
      </c>
      <c r="C73" s="7" t="s">
        <v>59</v>
      </c>
      <c r="D73" s="7" t="s">
        <v>60</v>
      </c>
      <c r="E73" s="7" t="s">
        <v>74</v>
      </c>
      <c r="F73" s="7" t="s">
        <v>17</v>
      </c>
      <c r="G73" s="7">
        <v>431</v>
      </c>
      <c r="H73" s="7">
        <v>4</v>
      </c>
      <c r="I73" s="7">
        <v>1</v>
      </c>
      <c r="J73" s="7">
        <v>5.99</v>
      </c>
    </row>
    <row r="74" spans="1:10" x14ac:dyDescent="0.25">
      <c r="A74" s="7">
        <v>7</v>
      </c>
      <c r="B74" s="8" t="s">
        <v>532</v>
      </c>
      <c r="C74" s="7" t="s">
        <v>37</v>
      </c>
      <c r="D74" s="7" t="s">
        <v>60</v>
      </c>
      <c r="E74" s="7" t="s">
        <v>74</v>
      </c>
      <c r="F74" s="7" t="s">
        <v>17</v>
      </c>
      <c r="G74" s="7">
        <v>412</v>
      </c>
      <c r="H74" s="7">
        <v>0</v>
      </c>
      <c r="I74" s="7">
        <v>0</v>
      </c>
      <c r="J74" s="7">
        <v>5.72</v>
      </c>
    </row>
    <row r="75" spans="1:10" x14ac:dyDescent="0.25">
      <c r="A75" s="7">
        <v>8</v>
      </c>
      <c r="B75" s="8" t="s">
        <v>122</v>
      </c>
      <c r="C75" s="7" t="s">
        <v>59</v>
      </c>
      <c r="D75" s="7" t="s">
        <v>60</v>
      </c>
      <c r="E75" s="7" t="s">
        <v>74</v>
      </c>
      <c r="F75" s="7" t="s">
        <v>17</v>
      </c>
      <c r="G75" s="7">
        <v>410</v>
      </c>
      <c r="H75" s="7">
        <v>7</v>
      </c>
      <c r="I75" s="7">
        <v>2</v>
      </c>
      <c r="J75" s="7">
        <v>5.69</v>
      </c>
    </row>
    <row r="76" spans="1:10" x14ac:dyDescent="0.25">
      <c r="A76" s="7">
        <v>9</v>
      </c>
      <c r="B76" s="8" t="s">
        <v>533</v>
      </c>
      <c r="C76" s="7" t="s">
        <v>20</v>
      </c>
      <c r="D76" s="7" t="s">
        <v>60</v>
      </c>
      <c r="E76" s="7" t="s">
        <v>74</v>
      </c>
      <c r="F76" s="7" t="s">
        <v>17</v>
      </c>
      <c r="G76" s="7">
        <v>327</v>
      </c>
      <c r="H76" s="7">
        <v>5</v>
      </c>
      <c r="I76" s="7">
        <v>1</v>
      </c>
      <c r="J76" s="7">
        <v>4.54</v>
      </c>
    </row>
    <row r="77" spans="1:10" x14ac:dyDescent="0.25">
      <c r="A77" s="7">
        <v>10</v>
      </c>
      <c r="B77" s="8" t="s">
        <v>123</v>
      </c>
      <c r="C77" s="7" t="s">
        <v>37</v>
      </c>
      <c r="D77" s="7" t="s">
        <v>60</v>
      </c>
      <c r="E77" s="7" t="s">
        <v>74</v>
      </c>
      <c r="F77" s="7" t="s">
        <v>17</v>
      </c>
      <c r="G77" s="7">
        <v>169</v>
      </c>
      <c r="H77" s="7">
        <v>1</v>
      </c>
      <c r="I77" s="7">
        <v>0</v>
      </c>
      <c r="J77" s="7">
        <v>2.35</v>
      </c>
    </row>
    <row r="78" spans="1:10" x14ac:dyDescent="0.25">
      <c r="A78" s="7">
        <v>1</v>
      </c>
      <c r="B78" s="8" t="s">
        <v>124</v>
      </c>
      <c r="C78" s="7" t="s">
        <v>27</v>
      </c>
      <c r="D78" s="7" t="s">
        <v>60</v>
      </c>
      <c r="E78" s="7" t="s">
        <v>81</v>
      </c>
      <c r="F78" s="7" t="s">
        <v>17</v>
      </c>
      <c r="G78" s="7">
        <v>453</v>
      </c>
      <c r="H78" s="7">
        <v>3</v>
      </c>
      <c r="I78" s="7">
        <v>2</v>
      </c>
      <c r="J78" s="7">
        <v>6.29</v>
      </c>
    </row>
    <row r="79" spans="1:10" x14ac:dyDescent="0.25">
      <c r="A79" s="7">
        <v>2</v>
      </c>
      <c r="B79" s="8" t="s">
        <v>125</v>
      </c>
      <c r="C79" s="7" t="s">
        <v>75</v>
      </c>
      <c r="D79" s="7" t="s">
        <v>60</v>
      </c>
      <c r="E79" s="7" t="s">
        <v>81</v>
      </c>
      <c r="F79" s="7" t="s">
        <v>17</v>
      </c>
      <c r="G79" s="7">
        <v>440</v>
      </c>
      <c r="H79" s="7">
        <v>2</v>
      </c>
      <c r="I79" s="7">
        <v>0</v>
      </c>
      <c r="J79" s="7">
        <v>6.11</v>
      </c>
    </row>
    <row r="80" spans="1:10" x14ac:dyDescent="0.25">
      <c r="A80" s="7">
        <v>3</v>
      </c>
      <c r="B80" s="8" t="s">
        <v>127</v>
      </c>
      <c r="C80" s="7" t="s">
        <v>104</v>
      </c>
      <c r="D80" s="7" t="s">
        <v>60</v>
      </c>
      <c r="E80" s="7" t="s">
        <v>81</v>
      </c>
      <c r="F80" s="7" t="s">
        <v>17</v>
      </c>
      <c r="G80" s="7">
        <v>389</v>
      </c>
      <c r="H80" s="7">
        <v>1</v>
      </c>
      <c r="I80" s="7">
        <v>0</v>
      </c>
      <c r="J80" s="7">
        <v>5.4</v>
      </c>
    </row>
    <row r="81" spans="1:10" x14ac:dyDescent="0.25">
      <c r="A81" s="7">
        <v>4</v>
      </c>
      <c r="B81" s="8" t="s">
        <v>534</v>
      </c>
      <c r="C81" s="7" t="s">
        <v>126</v>
      </c>
      <c r="D81" s="7" t="s">
        <v>60</v>
      </c>
      <c r="E81" s="7" t="s">
        <v>81</v>
      </c>
      <c r="F81" s="7" t="s">
        <v>17</v>
      </c>
      <c r="G81" s="7">
        <v>236</v>
      </c>
      <c r="H81" s="7">
        <v>0</v>
      </c>
      <c r="I81" s="7">
        <v>0</v>
      </c>
      <c r="J81" s="7">
        <v>3.28</v>
      </c>
    </row>
    <row r="82" spans="1:10" x14ac:dyDescent="0.25">
      <c r="A82" s="7">
        <v>1</v>
      </c>
      <c r="B82" s="8" t="s">
        <v>129</v>
      </c>
      <c r="C82" s="7" t="s">
        <v>99</v>
      </c>
      <c r="D82" s="7" t="s">
        <v>60</v>
      </c>
      <c r="E82" s="7" t="s">
        <v>85</v>
      </c>
      <c r="F82" s="7" t="s">
        <v>17</v>
      </c>
      <c r="G82" s="7">
        <v>519</v>
      </c>
      <c r="H82" s="7">
        <v>6</v>
      </c>
      <c r="I82" s="7">
        <v>0</v>
      </c>
      <c r="J82" s="7">
        <v>7.21</v>
      </c>
    </row>
    <row r="83" spans="1:10" x14ac:dyDescent="0.25">
      <c r="A83" s="7">
        <v>2</v>
      </c>
      <c r="B83" s="8" t="s">
        <v>128</v>
      </c>
      <c r="C83" s="7" t="s">
        <v>37</v>
      </c>
      <c r="D83" s="7" t="s">
        <v>60</v>
      </c>
      <c r="E83" s="7" t="s">
        <v>85</v>
      </c>
      <c r="F83" s="7" t="s">
        <v>17</v>
      </c>
      <c r="G83" s="7">
        <v>471</v>
      </c>
      <c r="H83" s="7">
        <v>1</v>
      </c>
      <c r="I83" s="7">
        <v>1</v>
      </c>
      <c r="J83" s="7">
        <v>6.54</v>
      </c>
    </row>
    <row r="84" spans="1:10" x14ac:dyDescent="0.25">
      <c r="A84" s="7">
        <v>3</v>
      </c>
      <c r="B84" s="8" t="s">
        <v>130</v>
      </c>
      <c r="C84" s="7" t="s">
        <v>58</v>
      </c>
      <c r="D84" s="7" t="s">
        <v>60</v>
      </c>
      <c r="E84" s="7" t="s">
        <v>85</v>
      </c>
      <c r="F84" s="7" t="s">
        <v>17</v>
      </c>
      <c r="G84" s="7">
        <v>143</v>
      </c>
      <c r="H84" s="7">
        <v>1</v>
      </c>
      <c r="I84" s="7">
        <v>0</v>
      </c>
      <c r="J84" s="7">
        <v>1.99</v>
      </c>
    </row>
    <row r="85" spans="1:10" x14ac:dyDescent="0.25">
      <c r="A85" s="7">
        <v>1</v>
      </c>
      <c r="B85" s="8" t="s">
        <v>132</v>
      </c>
      <c r="C85" s="7" t="s">
        <v>33</v>
      </c>
      <c r="D85" s="7" t="s">
        <v>62</v>
      </c>
      <c r="E85" s="7" t="s">
        <v>66</v>
      </c>
      <c r="F85" s="7" t="s">
        <v>17</v>
      </c>
      <c r="G85" s="7">
        <v>615</v>
      </c>
      <c r="H85" s="7">
        <v>17</v>
      </c>
      <c r="I85" s="7">
        <v>6</v>
      </c>
      <c r="J85" s="7">
        <v>8.5399999999999991</v>
      </c>
    </row>
    <row r="86" spans="1:10" x14ac:dyDescent="0.25">
      <c r="A86" s="7">
        <v>2</v>
      </c>
      <c r="B86" s="8" t="s">
        <v>133</v>
      </c>
      <c r="C86" s="7" t="s">
        <v>37</v>
      </c>
      <c r="D86" s="7" t="s">
        <v>62</v>
      </c>
      <c r="E86" s="7" t="s">
        <v>66</v>
      </c>
      <c r="F86" s="7" t="s">
        <v>17</v>
      </c>
      <c r="G86" s="7">
        <v>611</v>
      </c>
      <c r="H86" s="7">
        <v>19</v>
      </c>
      <c r="I86" s="7">
        <v>4</v>
      </c>
      <c r="J86" s="7">
        <v>8.49</v>
      </c>
    </row>
    <row r="87" spans="1:10" x14ac:dyDescent="0.25">
      <c r="A87" s="7">
        <v>3</v>
      </c>
      <c r="B87" s="8" t="s">
        <v>131</v>
      </c>
      <c r="C87" s="7" t="s">
        <v>37</v>
      </c>
      <c r="D87" s="7" t="s">
        <v>62</v>
      </c>
      <c r="E87" s="7" t="s">
        <v>66</v>
      </c>
      <c r="F87" s="7" t="s">
        <v>17</v>
      </c>
      <c r="G87" s="7">
        <v>605</v>
      </c>
      <c r="H87" s="7">
        <v>13</v>
      </c>
      <c r="I87" s="7">
        <v>5</v>
      </c>
      <c r="J87" s="7">
        <v>8.4</v>
      </c>
    </row>
    <row r="88" spans="1:10" x14ac:dyDescent="0.25">
      <c r="A88" s="7">
        <v>4</v>
      </c>
      <c r="B88" s="8" t="s">
        <v>134</v>
      </c>
      <c r="C88" s="7" t="s">
        <v>59</v>
      </c>
      <c r="D88" s="7" t="s">
        <v>62</v>
      </c>
      <c r="E88" s="7" t="s">
        <v>66</v>
      </c>
      <c r="F88" s="7" t="s">
        <v>17</v>
      </c>
      <c r="G88" s="7">
        <v>595</v>
      </c>
      <c r="H88" s="7">
        <v>9</v>
      </c>
      <c r="I88" s="7">
        <v>2</v>
      </c>
      <c r="J88" s="7">
        <v>8.26</v>
      </c>
    </row>
    <row r="89" spans="1:10" x14ac:dyDescent="0.25">
      <c r="A89" s="7">
        <v>5</v>
      </c>
      <c r="B89" s="8" t="s">
        <v>496</v>
      </c>
      <c r="C89" s="7" t="s">
        <v>37</v>
      </c>
      <c r="D89" s="7" t="s">
        <v>62</v>
      </c>
      <c r="E89" s="7" t="s">
        <v>66</v>
      </c>
      <c r="F89" s="7" t="s">
        <v>17</v>
      </c>
      <c r="G89" s="7">
        <v>560</v>
      </c>
      <c r="H89" s="7">
        <v>9</v>
      </c>
      <c r="I89" s="7">
        <v>3</v>
      </c>
      <c r="J89" s="7">
        <v>7.78</v>
      </c>
    </row>
    <row r="90" spans="1:10" x14ac:dyDescent="0.25">
      <c r="A90" s="7">
        <v>6</v>
      </c>
      <c r="B90" s="8" t="s">
        <v>497</v>
      </c>
      <c r="C90" s="7" t="s">
        <v>278</v>
      </c>
      <c r="D90" s="7" t="s">
        <v>62</v>
      </c>
      <c r="E90" s="7" t="s">
        <v>66</v>
      </c>
      <c r="F90" s="7" t="s">
        <v>17</v>
      </c>
      <c r="G90" s="7">
        <v>557</v>
      </c>
      <c r="H90" s="7">
        <v>7</v>
      </c>
      <c r="I90" s="7">
        <v>1</v>
      </c>
      <c r="J90" s="7">
        <v>7.74</v>
      </c>
    </row>
    <row r="91" spans="1:10" x14ac:dyDescent="0.25">
      <c r="A91" s="7">
        <v>7</v>
      </c>
      <c r="B91" s="8" t="s">
        <v>498</v>
      </c>
      <c r="C91" s="7" t="s">
        <v>267</v>
      </c>
      <c r="D91" s="7" t="s">
        <v>62</v>
      </c>
      <c r="E91" s="7" t="s">
        <v>66</v>
      </c>
      <c r="F91" s="7" t="s">
        <v>17</v>
      </c>
      <c r="G91" s="7">
        <v>553</v>
      </c>
      <c r="H91" s="7">
        <v>8</v>
      </c>
      <c r="I91" s="7">
        <v>5</v>
      </c>
      <c r="J91" s="7">
        <v>7.68</v>
      </c>
    </row>
    <row r="92" spans="1:10" x14ac:dyDescent="0.25">
      <c r="A92" s="7">
        <v>8</v>
      </c>
      <c r="B92" s="8" t="s">
        <v>535</v>
      </c>
      <c r="C92" s="7" t="s">
        <v>33</v>
      </c>
      <c r="D92" s="7" t="s">
        <v>62</v>
      </c>
      <c r="E92" s="7" t="s">
        <v>66</v>
      </c>
      <c r="F92" s="7" t="s">
        <v>17</v>
      </c>
      <c r="G92" s="7">
        <v>487</v>
      </c>
      <c r="H92" s="7">
        <v>8</v>
      </c>
      <c r="I92" s="7">
        <v>0</v>
      </c>
      <c r="J92" s="7">
        <v>6.76</v>
      </c>
    </row>
    <row r="93" spans="1:10" x14ac:dyDescent="0.25">
      <c r="A93" s="7">
        <v>9</v>
      </c>
      <c r="B93" s="8" t="s">
        <v>512</v>
      </c>
      <c r="C93" s="7" t="s">
        <v>99</v>
      </c>
      <c r="D93" s="7" t="s">
        <v>62</v>
      </c>
      <c r="E93" s="7" t="s">
        <v>66</v>
      </c>
      <c r="F93" s="7" t="s">
        <v>17</v>
      </c>
      <c r="G93" s="7">
        <v>426</v>
      </c>
      <c r="H93" s="7">
        <v>5</v>
      </c>
      <c r="I93" s="7">
        <v>2</v>
      </c>
      <c r="J93" s="7">
        <v>5.92</v>
      </c>
    </row>
    <row r="94" spans="1:10" x14ac:dyDescent="0.25">
      <c r="A94" s="7">
        <v>10</v>
      </c>
      <c r="B94" s="8" t="s">
        <v>536</v>
      </c>
      <c r="C94" s="7" t="s">
        <v>59</v>
      </c>
      <c r="D94" s="7" t="s">
        <v>62</v>
      </c>
      <c r="E94" s="7" t="s">
        <v>66</v>
      </c>
      <c r="F94" s="7" t="s">
        <v>17</v>
      </c>
      <c r="G94" s="7">
        <v>340</v>
      </c>
      <c r="H94" s="7">
        <v>1</v>
      </c>
      <c r="I94" s="7">
        <v>0</v>
      </c>
      <c r="J94" s="7">
        <v>4.72</v>
      </c>
    </row>
    <row r="95" spans="1:10" x14ac:dyDescent="0.25">
      <c r="A95" s="7">
        <v>1</v>
      </c>
      <c r="B95" s="8" t="s">
        <v>135</v>
      </c>
      <c r="C95" s="7" t="s">
        <v>34</v>
      </c>
      <c r="D95" s="7" t="s">
        <v>62</v>
      </c>
      <c r="E95" s="7" t="s">
        <v>74</v>
      </c>
      <c r="F95" s="7" t="s">
        <v>17</v>
      </c>
      <c r="G95" s="7">
        <v>650</v>
      </c>
      <c r="H95" s="7">
        <v>24</v>
      </c>
      <c r="I95" s="7">
        <v>10</v>
      </c>
      <c r="J95" s="7">
        <v>9.0299999999999994</v>
      </c>
    </row>
    <row r="96" spans="1:10" x14ac:dyDescent="0.25">
      <c r="A96" s="7">
        <v>2</v>
      </c>
      <c r="B96" s="8" t="s">
        <v>500</v>
      </c>
      <c r="C96" s="7" t="s">
        <v>267</v>
      </c>
      <c r="D96" s="7" t="s">
        <v>62</v>
      </c>
      <c r="E96" s="7" t="s">
        <v>74</v>
      </c>
      <c r="F96" s="7" t="s">
        <v>17</v>
      </c>
      <c r="G96" s="7">
        <v>650</v>
      </c>
      <c r="H96" s="7">
        <v>24</v>
      </c>
      <c r="I96" s="7">
        <v>7</v>
      </c>
      <c r="J96" s="7">
        <v>9.0299999999999994</v>
      </c>
    </row>
    <row r="97" spans="1:10" x14ac:dyDescent="0.25">
      <c r="A97" s="7">
        <v>3</v>
      </c>
      <c r="B97" s="8" t="s">
        <v>537</v>
      </c>
      <c r="C97" s="7" t="s">
        <v>34</v>
      </c>
      <c r="D97" s="7" t="s">
        <v>62</v>
      </c>
      <c r="E97" s="7" t="s">
        <v>74</v>
      </c>
      <c r="F97" s="7" t="s">
        <v>17</v>
      </c>
      <c r="G97" s="7">
        <v>644</v>
      </c>
      <c r="H97" s="7">
        <v>22</v>
      </c>
      <c r="I97" s="7">
        <v>9</v>
      </c>
      <c r="J97" s="7">
        <v>8.94</v>
      </c>
    </row>
    <row r="98" spans="1:10" x14ac:dyDescent="0.25">
      <c r="A98" s="7">
        <v>4</v>
      </c>
      <c r="B98" s="8" t="s">
        <v>138</v>
      </c>
      <c r="C98" s="7" t="s">
        <v>46</v>
      </c>
      <c r="D98" s="7" t="s">
        <v>62</v>
      </c>
      <c r="E98" s="7" t="s">
        <v>74</v>
      </c>
      <c r="F98" s="7" t="s">
        <v>17</v>
      </c>
      <c r="G98" s="7">
        <v>632</v>
      </c>
      <c r="H98" s="7">
        <v>13</v>
      </c>
      <c r="I98" s="7">
        <v>8</v>
      </c>
      <c r="J98" s="7">
        <v>8.7799999999999994</v>
      </c>
    </row>
    <row r="99" spans="1:10" x14ac:dyDescent="0.25">
      <c r="A99" s="7">
        <v>5</v>
      </c>
      <c r="B99" s="8" t="s">
        <v>538</v>
      </c>
      <c r="C99" s="7" t="s">
        <v>137</v>
      </c>
      <c r="D99" s="7" t="s">
        <v>62</v>
      </c>
      <c r="E99" s="7" t="s">
        <v>74</v>
      </c>
      <c r="F99" s="7" t="s">
        <v>17</v>
      </c>
      <c r="G99" s="7">
        <v>625</v>
      </c>
      <c r="H99" s="7">
        <v>19</v>
      </c>
      <c r="I99" s="7">
        <v>6</v>
      </c>
      <c r="J99" s="7">
        <v>8.68</v>
      </c>
    </row>
    <row r="100" spans="1:10" x14ac:dyDescent="0.25">
      <c r="A100" s="7">
        <v>6</v>
      </c>
      <c r="B100" s="8" t="s">
        <v>539</v>
      </c>
      <c r="C100" s="7" t="s">
        <v>139</v>
      </c>
      <c r="D100" s="7" t="s">
        <v>62</v>
      </c>
      <c r="E100" s="7" t="s">
        <v>74</v>
      </c>
      <c r="F100" s="7" t="s">
        <v>17</v>
      </c>
      <c r="G100" s="7">
        <v>618</v>
      </c>
      <c r="H100" s="7">
        <v>16</v>
      </c>
      <c r="I100" s="7">
        <v>6</v>
      </c>
      <c r="J100" s="7">
        <v>8.58</v>
      </c>
    </row>
    <row r="101" spans="1:10" x14ac:dyDescent="0.25">
      <c r="A101" s="7">
        <v>7</v>
      </c>
      <c r="B101" s="8" t="s">
        <v>136</v>
      </c>
      <c r="C101" s="7" t="s">
        <v>55</v>
      </c>
      <c r="D101" s="7" t="s">
        <v>62</v>
      </c>
      <c r="E101" s="7" t="s">
        <v>74</v>
      </c>
      <c r="F101" s="7" t="s">
        <v>17</v>
      </c>
      <c r="G101" s="7">
        <v>614</v>
      </c>
      <c r="H101" s="7">
        <v>14</v>
      </c>
      <c r="I101" s="7">
        <v>6</v>
      </c>
      <c r="J101" s="7">
        <v>8.5299999999999994</v>
      </c>
    </row>
    <row r="102" spans="1:10" x14ac:dyDescent="0.25">
      <c r="A102" s="7">
        <v>8</v>
      </c>
      <c r="B102" s="8" t="s">
        <v>499</v>
      </c>
      <c r="C102" s="7" t="s">
        <v>59</v>
      </c>
      <c r="D102" s="7" t="s">
        <v>62</v>
      </c>
      <c r="E102" s="7" t="s">
        <v>74</v>
      </c>
      <c r="F102" s="7" t="s">
        <v>17</v>
      </c>
      <c r="G102" s="7">
        <v>601</v>
      </c>
      <c r="H102" s="7">
        <v>14</v>
      </c>
      <c r="I102" s="7">
        <v>3</v>
      </c>
      <c r="J102" s="7">
        <v>8.35</v>
      </c>
    </row>
    <row r="103" spans="1:10" x14ac:dyDescent="0.25">
      <c r="A103" s="7">
        <v>9</v>
      </c>
      <c r="B103" s="7" t="s">
        <v>503</v>
      </c>
      <c r="C103" s="7" t="s">
        <v>65</v>
      </c>
      <c r="D103" s="7" t="s">
        <v>62</v>
      </c>
      <c r="E103" s="7" t="s">
        <v>74</v>
      </c>
      <c r="F103" s="7" t="s">
        <v>17</v>
      </c>
      <c r="G103" s="7">
        <v>589</v>
      </c>
      <c r="H103" s="7">
        <v>9</v>
      </c>
      <c r="I103" s="7">
        <v>4</v>
      </c>
      <c r="J103" s="7">
        <v>8.18</v>
      </c>
    </row>
    <row r="104" spans="1:10" x14ac:dyDescent="0.25">
      <c r="A104" s="7">
        <v>10</v>
      </c>
      <c r="B104" s="8" t="s">
        <v>501</v>
      </c>
      <c r="C104" s="7" t="s">
        <v>267</v>
      </c>
      <c r="D104" s="7" t="s">
        <v>62</v>
      </c>
      <c r="E104" s="7" t="s">
        <v>74</v>
      </c>
      <c r="F104" s="7" t="s">
        <v>17</v>
      </c>
      <c r="G104" s="7">
        <v>584</v>
      </c>
      <c r="H104" s="7">
        <v>9</v>
      </c>
      <c r="I104" s="7">
        <v>4</v>
      </c>
      <c r="J104" s="7">
        <v>8.11</v>
      </c>
    </row>
    <row r="105" spans="1:10" x14ac:dyDescent="0.25">
      <c r="A105" s="7">
        <v>11</v>
      </c>
      <c r="B105" s="8" t="s">
        <v>540</v>
      </c>
      <c r="C105" s="7" t="s">
        <v>23</v>
      </c>
      <c r="D105" s="7" t="s">
        <v>62</v>
      </c>
      <c r="E105" s="7" t="s">
        <v>74</v>
      </c>
      <c r="F105" s="7" t="s">
        <v>17</v>
      </c>
      <c r="G105" s="7">
        <v>569</v>
      </c>
      <c r="H105" s="7">
        <v>14</v>
      </c>
      <c r="I105" s="7">
        <v>1</v>
      </c>
      <c r="J105" s="7">
        <v>7.9</v>
      </c>
    </row>
    <row r="106" spans="1:10" x14ac:dyDescent="0.25">
      <c r="A106" s="7">
        <v>12</v>
      </c>
      <c r="B106" s="8" t="s">
        <v>504</v>
      </c>
      <c r="C106" s="7" t="s">
        <v>59</v>
      </c>
      <c r="D106" s="7" t="s">
        <v>62</v>
      </c>
      <c r="E106" s="7" t="s">
        <v>74</v>
      </c>
      <c r="F106" s="7" t="s">
        <v>17</v>
      </c>
      <c r="G106" s="7">
        <v>562</v>
      </c>
      <c r="H106" s="7">
        <v>7</v>
      </c>
      <c r="I106" s="7">
        <v>1</v>
      </c>
      <c r="J106" s="7">
        <v>7.81</v>
      </c>
    </row>
    <row r="107" spans="1:10" x14ac:dyDescent="0.25">
      <c r="A107" s="7">
        <v>13</v>
      </c>
      <c r="B107" s="8" t="s">
        <v>502</v>
      </c>
      <c r="C107" s="7" t="s">
        <v>264</v>
      </c>
      <c r="D107" s="7" t="s">
        <v>62</v>
      </c>
      <c r="E107" s="7" t="s">
        <v>74</v>
      </c>
      <c r="F107" s="7" t="s">
        <v>17</v>
      </c>
      <c r="G107" s="7">
        <v>550</v>
      </c>
      <c r="H107" s="7">
        <v>7</v>
      </c>
      <c r="I107" s="7">
        <v>3</v>
      </c>
      <c r="J107" s="7">
        <v>7.64</v>
      </c>
    </row>
    <row r="108" spans="1:10" x14ac:dyDescent="0.25">
      <c r="A108" s="7">
        <v>14</v>
      </c>
      <c r="B108" s="8" t="s">
        <v>487</v>
      </c>
      <c r="C108" s="7" t="s">
        <v>50</v>
      </c>
      <c r="D108" s="7" t="s">
        <v>62</v>
      </c>
      <c r="E108" s="7" t="s">
        <v>74</v>
      </c>
      <c r="F108" s="7" t="s">
        <v>17</v>
      </c>
      <c r="G108" s="7">
        <v>534</v>
      </c>
      <c r="H108" s="7">
        <v>2</v>
      </c>
      <c r="I108" s="7">
        <v>0</v>
      </c>
      <c r="J108" s="7">
        <v>7.42</v>
      </c>
    </row>
    <row r="109" spans="1:10" x14ac:dyDescent="0.25">
      <c r="A109" s="7">
        <v>15</v>
      </c>
      <c r="B109" s="8" t="s">
        <v>505</v>
      </c>
      <c r="C109" s="7" t="s">
        <v>59</v>
      </c>
      <c r="D109" s="7" t="s">
        <v>62</v>
      </c>
      <c r="E109" s="7" t="s">
        <v>74</v>
      </c>
      <c r="F109" s="7" t="s">
        <v>17</v>
      </c>
      <c r="G109" s="7">
        <v>523</v>
      </c>
      <c r="H109" s="7">
        <v>6</v>
      </c>
      <c r="I109" s="7">
        <v>0</v>
      </c>
      <c r="J109" s="7">
        <v>7.26</v>
      </c>
    </row>
    <row r="110" spans="1:10" x14ac:dyDescent="0.25">
      <c r="A110" s="7">
        <v>16</v>
      </c>
      <c r="B110" s="8" t="s">
        <v>140</v>
      </c>
      <c r="C110" s="7" t="s">
        <v>59</v>
      </c>
      <c r="D110" s="7" t="s">
        <v>62</v>
      </c>
      <c r="E110" s="7" t="s">
        <v>74</v>
      </c>
      <c r="F110" s="7" t="s">
        <v>17</v>
      </c>
      <c r="G110" s="7">
        <v>510</v>
      </c>
      <c r="H110" s="7">
        <v>3</v>
      </c>
      <c r="I110" s="7">
        <v>0</v>
      </c>
      <c r="J110" s="7">
        <v>7.08</v>
      </c>
    </row>
    <row r="111" spans="1:10" x14ac:dyDescent="0.25">
      <c r="A111" s="7">
        <v>1</v>
      </c>
      <c r="B111" s="8" t="s">
        <v>448</v>
      </c>
      <c r="C111" s="7" t="s">
        <v>97</v>
      </c>
      <c r="D111" s="7" t="s">
        <v>62</v>
      </c>
      <c r="E111" s="7" t="s">
        <v>81</v>
      </c>
      <c r="F111" s="7" t="s">
        <v>17</v>
      </c>
      <c r="G111" s="7">
        <v>596</v>
      </c>
      <c r="H111" s="7">
        <v>15</v>
      </c>
      <c r="I111" s="7">
        <v>3</v>
      </c>
      <c r="J111" s="7">
        <v>8.2799999999999994</v>
      </c>
    </row>
    <row r="112" spans="1:10" x14ac:dyDescent="0.25">
      <c r="A112" s="7">
        <v>2</v>
      </c>
      <c r="B112" s="8" t="s">
        <v>449</v>
      </c>
      <c r="C112" s="7" t="s">
        <v>49</v>
      </c>
      <c r="D112" s="7" t="s">
        <v>62</v>
      </c>
      <c r="E112" s="7" t="s">
        <v>81</v>
      </c>
      <c r="F112" s="7" t="s">
        <v>17</v>
      </c>
      <c r="G112" s="7">
        <v>594</v>
      </c>
      <c r="H112" s="7">
        <v>8</v>
      </c>
      <c r="I112" s="7">
        <v>2</v>
      </c>
      <c r="J112" s="7">
        <v>8.25</v>
      </c>
    </row>
    <row r="113" spans="1:10" x14ac:dyDescent="0.25">
      <c r="A113" s="7">
        <v>3</v>
      </c>
      <c r="B113" s="8" t="s">
        <v>141</v>
      </c>
      <c r="C113" s="7" t="s">
        <v>28</v>
      </c>
      <c r="D113" s="7" t="s">
        <v>62</v>
      </c>
      <c r="E113" s="7" t="s">
        <v>81</v>
      </c>
      <c r="F113" s="7" t="s">
        <v>17</v>
      </c>
      <c r="G113" s="7">
        <v>573</v>
      </c>
      <c r="H113" s="7">
        <v>9</v>
      </c>
      <c r="I113" s="7">
        <v>3</v>
      </c>
      <c r="J113" s="7">
        <v>7.96</v>
      </c>
    </row>
    <row r="114" spans="1:10" x14ac:dyDescent="0.25">
      <c r="A114" s="7">
        <v>4</v>
      </c>
      <c r="B114" s="8" t="s">
        <v>541</v>
      </c>
      <c r="C114" s="7" t="s">
        <v>139</v>
      </c>
      <c r="D114" s="7" t="s">
        <v>62</v>
      </c>
      <c r="E114" s="7" t="s">
        <v>81</v>
      </c>
      <c r="F114" s="7" t="s">
        <v>17</v>
      </c>
      <c r="G114" s="7">
        <v>572</v>
      </c>
      <c r="H114" s="7">
        <v>8</v>
      </c>
      <c r="I114" s="7">
        <v>1</v>
      </c>
      <c r="J114" s="7">
        <v>7.94</v>
      </c>
    </row>
    <row r="115" spans="1:10" x14ac:dyDescent="0.25">
      <c r="A115" s="7">
        <v>5</v>
      </c>
      <c r="B115" s="8" t="s">
        <v>447</v>
      </c>
      <c r="C115" s="7" t="s">
        <v>238</v>
      </c>
      <c r="D115" s="7" t="s">
        <v>62</v>
      </c>
      <c r="E115" s="7" t="s">
        <v>81</v>
      </c>
      <c r="F115" s="7" t="s">
        <v>17</v>
      </c>
      <c r="G115" s="7">
        <v>572</v>
      </c>
      <c r="H115" s="7">
        <v>6</v>
      </c>
      <c r="I115" s="7">
        <v>0</v>
      </c>
      <c r="J115" s="7">
        <v>7.94</v>
      </c>
    </row>
    <row r="116" spans="1:10" x14ac:dyDescent="0.25">
      <c r="A116" s="7">
        <v>6</v>
      </c>
      <c r="B116" s="8" t="s">
        <v>442</v>
      </c>
      <c r="C116" s="7" t="s">
        <v>28</v>
      </c>
      <c r="D116" s="7" t="s">
        <v>62</v>
      </c>
      <c r="E116" s="7" t="s">
        <v>81</v>
      </c>
      <c r="F116" s="7" t="s">
        <v>17</v>
      </c>
      <c r="G116" s="7">
        <v>562</v>
      </c>
      <c r="H116" s="7">
        <v>12</v>
      </c>
      <c r="I116" s="7">
        <v>5</v>
      </c>
      <c r="J116" s="7">
        <v>7.81</v>
      </c>
    </row>
    <row r="117" spans="1:10" x14ac:dyDescent="0.25">
      <c r="A117" s="7">
        <v>7</v>
      </c>
      <c r="B117" s="8" t="s">
        <v>440</v>
      </c>
      <c r="C117" s="7" t="s">
        <v>44</v>
      </c>
      <c r="D117" s="7" t="s">
        <v>62</v>
      </c>
      <c r="E117" s="7" t="s">
        <v>81</v>
      </c>
      <c r="F117" s="7" t="s">
        <v>17</v>
      </c>
      <c r="G117" s="7">
        <v>555</v>
      </c>
      <c r="H117" s="7">
        <v>9</v>
      </c>
      <c r="I117" s="7">
        <v>1</v>
      </c>
      <c r="J117" s="7">
        <v>7.71</v>
      </c>
    </row>
    <row r="118" spans="1:10" x14ac:dyDescent="0.25">
      <c r="A118" s="7">
        <v>8</v>
      </c>
      <c r="B118" s="8" t="s">
        <v>542</v>
      </c>
      <c r="C118" s="7" t="s">
        <v>23</v>
      </c>
      <c r="D118" s="7" t="s">
        <v>62</v>
      </c>
      <c r="E118" s="7" t="s">
        <v>81</v>
      </c>
      <c r="F118" s="7" t="s">
        <v>17</v>
      </c>
      <c r="G118" s="7">
        <v>552</v>
      </c>
      <c r="H118" s="7">
        <v>11</v>
      </c>
      <c r="I118" s="7">
        <v>5</v>
      </c>
      <c r="J118" s="7">
        <v>7.67</v>
      </c>
    </row>
    <row r="119" spans="1:10" x14ac:dyDescent="0.25">
      <c r="A119" s="7">
        <v>9</v>
      </c>
      <c r="B119" s="8" t="s">
        <v>451</v>
      </c>
      <c r="C119" s="7" t="s">
        <v>44</v>
      </c>
      <c r="D119" s="7" t="s">
        <v>62</v>
      </c>
      <c r="E119" s="7" t="s">
        <v>81</v>
      </c>
      <c r="F119" s="7" t="s">
        <v>17</v>
      </c>
      <c r="G119" s="7">
        <v>547</v>
      </c>
      <c r="H119" s="7">
        <v>14</v>
      </c>
      <c r="I119" s="7">
        <v>3</v>
      </c>
      <c r="J119" s="7">
        <v>7.6</v>
      </c>
    </row>
    <row r="120" spans="1:10" x14ac:dyDescent="0.25">
      <c r="A120" s="7">
        <v>10</v>
      </c>
      <c r="B120" s="8" t="s">
        <v>441</v>
      </c>
      <c r="C120" s="7" t="s">
        <v>46</v>
      </c>
      <c r="D120" s="7" t="s">
        <v>62</v>
      </c>
      <c r="E120" s="7" t="s">
        <v>81</v>
      </c>
      <c r="F120" s="7" t="s">
        <v>17</v>
      </c>
      <c r="G120" s="7">
        <v>528</v>
      </c>
      <c r="H120" s="7">
        <v>6</v>
      </c>
      <c r="I120" s="7">
        <v>2</v>
      </c>
      <c r="J120" s="7">
        <v>7.33</v>
      </c>
    </row>
    <row r="121" spans="1:10" x14ac:dyDescent="0.25">
      <c r="A121" s="7">
        <v>11</v>
      </c>
      <c r="B121" s="8" t="s">
        <v>143</v>
      </c>
      <c r="C121" s="7" t="s">
        <v>23</v>
      </c>
      <c r="D121" s="7" t="s">
        <v>62</v>
      </c>
      <c r="E121" s="7" t="s">
        <v>81</v>
      </c>
      <c r="F121" s="7" t="s">
        <v>17</v>
      </c>
      <c r="G121" s="7">
        <v>508</v>
      </c>
      <c r="H121" s="7">
        <v>5</v>
      </c>
      <c r="I121" s="7">
        <v>2</v>
      </c>
      <c r="J121" s="7">
        <v>7.06</v>
      </c>
    </row>
    <row r="122" spans="1:10" x14ac:dyDescent="0.25">
      <c r="A122" s="7">
        <v>12</v>
      </c>
      <c r="B122" s="8" t="s">
        <v>142</v>
      </c>
      <c r="C122" s="7" t="s">
        <v>37</v>
      </c>
      <c r="D122" s="7" t="s">
        <v>62</v>
      </c>
      <c r="E122" s="7" t="s">
        <v>81</v>
      </c>
      <c r="F122" s="7" t="s">
        <v>17</v>
      </c>
      <c r="G122" s="7">
        <v>476</v>
      </c>
      <c r="H122" s="7">
        <v>1</v>
      </c>
      <c r="I122" s="7">
        <v>0</v>
      </c>
      <c r="J122" s="7">
        <v>6.61</v>
      </c>
    </row>
    <row r="123" spans="1:10" x14ac:dyDescent="0.25">
      <c r="A123" s="7">
        <v>13</v>
      </c>
      <c r="B123" s="8" t="s">
        <v>507</v>
      </c>
      <c r="C123" s="7" t="s">
        <v>99</v>
      </c>
      <c r="D123" s="7" t="s">
        <v>62</v>
      </c>
      <c r="E123" s="7" t="s">
        <v>81</v>
      </c>
      <c r="F123" s="7" t="s">
        <v>17</v>
      </c>
      <c r="G123" s="7">
        <v>469</v>
      </c>
      <c r="H123" s="7">
        <v>7</v>
      </c>
      <c r="I123" s="7">
        <v>1</v>
      </c>
      <c r="J123" s="7">
        <v>6.51</v>
      </c>
    </row>
    <row r="124" spans="1:10" x14ac:dyDescent="0.25">
      <c r="A124" s="7">
        <v>14</v>
      </c>
      <c r="B124" s="8" t="s">
        <v>506</v>
      </c>
      <c r="C124" s="7" t="s">
        <v>59</v>
      </c>
      <c r="D124" s="7" t="s">
        <v>62</v>
      </c>
      <c r="E124" s="7" t="s">
        <v>81</v>
      </c>
      <c r="F124" s="7" t="s">
        <v>17</v>
      </c>
      <c r="G124" s="7">
        <v>429</v>
      </c>
      <c r="H124" s="7">
        <v>4</v>
      </c>
      <c r="I124" s="7">
        <v>1</v>
      </c>
      <c r="J124" s="7">
        <v>5.96</v>
      </c>
    </row>
    <row r="125" spans="1:10" x14ac:dyDescent="0.25">
      <c r="A125" s="7">
        <v>15</v>
      </c>
      <c r="B125" s="8" t="s">
        <v>241</v>
      </c>
      <c r="C125" s="7" t="s">
        <v>39</v>
      </c>
      <c r="D125" s="7" t="s">
        <v>62</v>
      </c>
      <c r="E125" s="7" t="s">
        <v>81</v>
      </c>
      <c r="F125" s="7" t="s">
        <v>17</v>
      </c>
      <c r="G125" s="7">
        <v>416</v>
      </c>
      <c r="H125" s="7">
        <v>1</v>
      </c>
      <c r="I125" s="7">
        <v>0</v>
      </c>
      <c r="J125" s="7">
        <v>5.78</v>
      </c>
    </row>
    <row r="126" spans="1:10" x14ac:dyDescent="0.25">
      <c r="A126" s="7">
        <v>16</v>
      </c>
      <c r="B126" s="8" t="s">
        <v>508</v>
      </c>
      <c r="C126" s="7" t="s">
        <v>59</v>
      </c>
      <c r="D126" s="7" t="s">
        <v>62</v>
      </c>
      <c r="E126" s="7" t="s">
        <v>81</v>
      </c>
      <c r="F126" s="7" t="s">
        <v>17</v>
      </c>
      <c r="G126" s="7">
        <v>410</v>
      </c>
      <c r="H126" s="7">
        <v>4</v>
      </c>
      <c r="I126" s="7">
        <v>0</v>
      </c>
      <c r="J126" s="7">
        <v>5.69</v>
      </c>
    </row>
    <row r="127" spans="1:10" x14ac:dyDescent="0.25">
      <c r="A127" s="7">
        <v>17</v>
      </c>
      <c r="B127" s="8" t="s">
        <v>242</v>
      </c>
      <c r="C127" s="7" t="s">
        <v>104</v>
      </c>
      <c r="D127" s="7" t="s">
        <v>62</v>
      </c>
      <c r="E127" s="7" t="s">
        <v>81</v>
      </c>
      <c r="F127" s="7" t="s">
        <v>17</v>
      </c>
      <c r="G127" s="7">
        <v>408</v>
      </c>
      <c r="H127" s="7">
        <v>2</v>
      </c>
      <c r="I127" s="7">
        <v>0</v>
      </c>
      <c r="J127" s="7">
        <v>5.67</v>
      </c>
    </row>
    <row r="128" spans="1:10" x14ac:dyDescent="0.25">
      <c r="A128" s="7">
        <v>18</v>
      </c>
      <c r="B128" s="8" t="s">
        <v>543</v>
      </c>
      <c r="C128" s="7" t="s">
        <v>36</v>
      </c>
      <c r="D128" s="7" t="s">
        <v>62</v>
      </c>
      <c r="E128" s="7" t="s">
        <v>81</v>
      </c>
      <c r="F128" s="7" t="s">
        <v>17</v>
      </c>
      <c r="G128" s="7">
        <v>369</v>
      </c>
      <c r="H128" s="7">
        <v>1</v>
      </c>
      <c r="I128" s="7">
        <v>0</v>
      </c>
      <c r="J128" s="7">
        <v>5.12</v>
      </c>
    </row>
    <row r="129" spans="1:10" x14ac:dyDescent="0.25">
      <c r="A129" s="7">
        <v>19</v>
      </c>
      <c r="B129" s="8" t="s">
        <v>544</v>
      </c>
      <c r="C129" s="7" t="s">
        <v>545</v>
      </c>
      <c r="D129" s="7" t="s">
        <v>62</v>
      </c>
      <c r="E129" s="7" t="s">
        <v>81</v>
      </c>
      <c r="F129" s="7" t="s">
        <v>17</v>
      </c>
      <c r="G129" s="7">
        <v>340</v>
      </c>
      <c r="H129" s="7">
        <v>2</v>
      </c>
      <c r="I129" s="7">
        <v>1</v>
      </c>
      <c r="J129" s="7">
        <v>4.72</v>
      </c>
    </row>
    <row r="130" spans="1:10" x14ac:dyDescent="0.25">
      <c r="A130" s="7">
        <v>1</v>
      </c>
      <c r="B130" s="8" t="s">
        <v>144</v>
      </c>
      <c r="C130" s="7" t="s">
        <v>55</v>
      </c>
      <c r="D130" s="7" t="s">
        <v>62</v>
      </c>
      <c r="E130" s="7" t="s">
        <v>85</v>
      </c>
      <c r="F130" s="7" t="s">
        <v>17</v>
      </c>
      <c r="G130" s="7">
        <v>621</v>
      </c>
      <c r="H130" s="7">
        <v>14</v>
      </c>
      <c r="I130" s="7">
        <v>5</v>
      </c>
      <c r="J130" s="7">
        <v>8.6199999999999992</v>
      </c>
    </row>
    <row r="131" spans="1:10" x14ac:dyDescent="0.25">
      <c r="A131" s="7">
        <v>2</v>
      </c>
      <c r="B131" s="8" t="s">
        <v>465</v>
      </c>
      <c r="C131" s="7" t="s">
        <v>49</v>
      </c>
      <c r="D131" s="7" t="s">
        <v>62</v>
      </c>
      <c r="E131" s="7" t="s">
        <v>85</v>
      </c>
      <c r="F131" s="7" t="s">
        <v>17</v>
      </c>
      <c r="G131" s="7">
        <v>597</v>
      </c>
      <c r="H131" s="7">
        <v>12</v>
      </c>
      <c r="I131" s="7">
        <v>6</v>
      </c>
      <c r="J131" s="7">
        <v>8.2899999999999991</v>
      </c>
    </row>
    <row r="132" spans="1:10" x14ac:dyDescent="0.25">
      <c r="A132" s="7">
        <v>3</v>
      </c>
      <c r="B132" s="8" t="s">
        <v>146</v>
      </c>
      <c r="C132" s="7" t="s">
        <v>28</v>
      </c>
      <c r="D132" s="7" t="s">
        <v>62</v>
      </c>
      <c r="E132" s="7" t="s">
        <v>85</v>
      </c>
      <c r="F132" s="7" t="s">
        <v>17</v>
      </c>
      <c r="G132" s="7">
        <v>574</v>
      </c>
      <c r="H132" s="7">
        <v>9</v>
      </c>
      <c r="I132" s="7">
        <v>1</v>
      </c>
      <c r="J132" s="7">
        <v>7.97</v>
      </c>
    </row>
    <row r="133" spans="1:10" x14ac:dyDescent="0.25">
      <c r="A133" s="7">
        <v>4</v>
      </c>
      <c r="B133" s="8" t="s">
        <v>511</v>
      </c>
      <c r="C133" s="7" t="s">
        <v>97</v>
      </c>
      <c r="D133" s="7" t="s">
        <v>62</v>
      </c>
      <c r="E133" s="7" t="s">
        <v>85</v>
      </c>
      <c r="F133" s="7" t="s">
        <v>17</v>
      </c>
      <c r="G133" s="7">
        <v>549</v>
      </c>
      <c r="H133" s="7">
        <v>8</v>
      </c>
      <c r="I133" s="7">
        <v>2</v>
      </c>
      <c r="J133" s="7">
        <v>7.62</v>
      </c>
    </row>
    <row r="134" spans="1:10" x14ac:dyDescent="0.25">
      <c r="A134" s="7">
        <v>5</v>
      </c>
      <c r="B134" s="8" t="s">
        <v>244</v>
      </c>
      <c r="C134" s="7" t="s">
        <v>55</v>
      </c>
      <c r="D134" s="7" t="s">
        <v>62</v>
      </c>
      <c r="E134" s="7" t="s">
        <v>85</v>
      </c>
      <c r="F134" s="7" t="s">
        <v>17</v>
      </c>
      <c r="G134" s="7">
        <v>539</v>
      </c>
      <c r="H134" s="7">
        <v>7</v>
      </c>
      <c r="I134" s="7">
        <v>1</v>
      </c>
      <c r="J134" s="7">
        <v>7.49</v>
      </c>
    </row>
    <row r="135" spans="1:10" x14ac:dyDescent="0.25">
      <c r="A135" s="7">
        <v>6</v>
      </c>
      <c r="B135" s="8" t="s">
        <v>243</v>
      </c>
      <c r="C135" s="7" t="s">
        <v>137</v>
      </c>
      <c r="D135" s="7" t="s">
        <v>62</v>
      </c>
      <c r="E135" s="7" t="s">
        <v>85</v>
      </c>
      <c r="F135" s="7" t="s">
        <v>17</v>
      </c>
      <c r="G135" s="7">
        <v>533</v>
      </c>
      <c r="H135" s="7">
        <v>3</v>
      </c>
      <c r="I135" s="7">
        <v>0</v>
      </c>
      <c r="J135" s="7">
        <v>7.4</v>
      </c>
    </row>
    <row r="136" spans="1:10" x14ac:dyDescent="0.25">
      <c r="A136" s="7">
        <v>7</v>
      </c>
      <c r="B136" s="8" t="s">
        <v>145</v>
      </c>
      <c r="C136" s="7" t="s">
        <v>44</v>
      </c>
      <c r="D136" s="7" t="s">
        <v>62</v>
      </c>
      <c r="E136" s="7" t="s">
        <v>85</v>
      </c>
      <c r="F136" s="7" t="s">
        <v>17</v>
      </c>
      <c r="G136" s="7">
        <v>529</v>
      </c>
      <c r="H136" s="7">
        <v>6</v>
      </c>
      <c r="I136" s="7">
        <v>1</v>
      </c>
      <c r="J136" s="7">
        <v>7.35</v>
      </c>
    </row>
    <row r="137" spans="1:10" x14ac:dyDescent="0.25">
      <c r="A137" s="7">
        <v>8</v>
      </c>
      <c r="B137" s="8" t="s">
        <v>546</v>
      </c>
      <c r="C137" s="7" t="s">
        <v>264</v>
      </c>
      <c r="D137" s="7" t="s">
        <v>62</v>
      </c>
      <c r="E137" s="7" t="s">
        <v>85</v>
      </c>
      <c r="F137" s="7" t="s">
        <v>17</v>
      </c>
      <c r="G137" s="7">
        <v>494</v>
      </c>
      <c r="H137" s="7">
        <v>5</v>
      </c>
      <c r="I137" s="7">
        <v>2</v>
      </c>
      <c r="J137" s="7">
        <v>6.86</v>
      </c>
    </row>
    <row r="138" spans="1:10" x14ac:dyDescent="0.25">
      <c r="A138" s="7">
        <v>9</v>
      </c>
      <c r="B138" s="8" t="s">
        <v>470</v>
      </c>
      <c r="C138" s="7" t="s">
        <v>48</v>
      </c>
      <c r="D138" s="7" t="s">
        <v>62</v>
      </c>
      <c r="E138" s="7" t="s">
        <v>85</v>
      </c>
      <c r="F138" s="7" t="s">
        <v>17</v>
      </c>
      <c r="G138" s="7">
        <v>338</v>
      </c>
      <c r="H138" s="7">
        <v>0</v>
      </c>
      <c r="I138" s="7">
        <v>0</v>
      </c>
      <c r="J138" s="7">
        <v>4.6900000000000004</v>
      </c>
    </row>
    <row r="139" spans="1:10" x14ac:dyDescent="0.25">
      <c r="A139" s="7"/>
      <c r="B139" s="8"/>
      <c r="C139" s="7"/>
      <c r="D139" s="7"/>
      <c r="E139" s="7"/>
      <c r="F139" s="7"/>
      <c r="G139" s="7"/>
      <c r="H139" s="7"/>
      <c r="I139" s="7"/>
      <c r="J139" s="7"/>
    </row>
    <row r="140" spans="1:10" x14ac:dyDescent="0.25">
      <c r="A140" s="7"/>
      <c r="B140" s="8"/>
      <c r="C140" s="7"/>
      <c r="D140" s="7"/>
      <c r="E140" s="7"/>
      <c r="F140" s="7"/>
      <c r="G140" s="7"/>
      <c r="H140" s="7"/>
      <c r="I140" s="7"/>
      <c r="J140" s="7"/>
    </row>
    <row r="141" spans="1:10" x14ac:dyDescent="0.25">
      <c r="A141" s="7"/>
      <c r="B141" s="8"/>
      <c r="C141" s="7"/>
      <c r="D141" s="7"/>
      <c r="E141" s="7"/>
      <c r="F141" s="7"/>
      <c r="G141" s="7"/>
      <c r="H141" s="7"/>
      <c r="I141" s="7"/>
      <c r="J141" s="7"/>
    </row>
    <row r="142" spans="1:10" x14ac:dyDescent="0.25">
      <c r="A142" s="7"/>
      <c r="B142" s="8"/>
      <c r="C142" s="7"/>
      <c r="D142" s="7"/>
      <c r="E142" s="7"/>
      <c r="F142" s="7"/>
      <c r="G142" s="7"/>
      <c r="H142" s="7"/>
      <c r="I142" s="7"/>
      <c r="J142" s="7"/>
    </row>
    <row r="143" spans="1:10" x14ac:dyDescent="0.25">
      <c r="A143" s="7"/>
      <c r="B143" s="8"/>
      <c r="C143" s="7"/>
      <c r="D143" s="7"/>
      <c r="E143" s="7"/>
      <c r="F143" s="7"/>
      <c r="G143" s="7"/>
      <c r="H143" s="7"/>
      <c r="I143" s="7"/>
      <c r="J143" s="7"/>
    </row>
    <row r="144" spans="1:10" x14ac:dyDescent="0.25">
      <c r="A144" s="7"/>
      <c r="B144" s="8"/>
      <c r="C144" s="7"/>
      <c r="D144" s="7"/>
      <c r="E144" s="7"/>
      <c r="F144" s="7"/>
      <c r="G144" s="7"/>
      <c r="H144" s="7"/>
      <c r="I144" s="7"/>
      <c r="J144" s="7"/>
    </row>
    <row r="145" spans="1:10" x14ac:dyDescent="0.25">
      <c r="A145" s="7"/>
      <c r="B145" s="8"/>
      <c r="C145" s="7"/>
      <c r="D145" s="7"/>
      <c r="E145" s="7"/>
      <c r="F145" s="7"/>
      <c r="G145" s="7"/>
      <c r="H145" s="7"/>
      <c r="I145" s="7"/>
      <c r="J145" s="7"/>
    </row>
    <row r="146" spans="1:10" x14ac:dyDescent="0.25">
      <c r="A146" s="7"/>
      <c r="B146" s="8"/>
      <c r="C146" s="7"/>
      <c r="D146" s="7"/>
      <c r="E146" s="7"/>
      <c r="F146" s="7"/>
      <c r="G146" s="7"/>
      <c r="H146" s="7"/>
      <c r="I146" s="7"/>
      <c r="J146" s="7"/>
    </row>
    <row r="147" spans="1:10" x14ac:dyDescent="0.25">
      <c r="A147" s="7"/>
      <c r="B147" s="8"/>
      <c r="C147" s="7"/>
      <c r="D147" s="7"/>
      <c r="E147" s="7"/>
      <c r="F147" s="7"/>
      <c r="G147" s="7"/>
      <c r="H147" s="7"/>
      <c r="I147" s="7"/>
      <c r="J147" s="7"/>
    </row>
    <row r="148" spans="1:10" x14ac:dyDescent="0.25">
      <c r="A148" s="7"/>
      <c r="B148" s="8"/>
      <c r="C148" s="7"/>
      <c r="D148" s="7"/>
      <c r="E148" s="7"/>
      <c r="F148" s="7"/>
      <c r="G148" s="7"/>
      <c r="H148" s="7"/>
      <c r="I148" s="7"/>
      <c r="J148" s="7"/>
    </row>
    <row r="149" spans="1:10" x14ac:dyDescent="0.25">
      <c r="A149" s="7"/>
      <c r="B149" s="8"/>
      <c r="C149" s="7"/>
      <c r="D149" s="7"/>
      <c r="E149" s="7"/>
      <c r="F149" s="7"/>
      <c r="G149" s="7"/>
      <c r="H149" s="7"/>
      <c r="I149" s="7"/>
      <c r="J149" s="7"/>
    </row>
    <row r="150" spans="1:10" x14ac:dyDescent="0.25">
      <c r="A150" s="7"/>
      <c r="B150" s="8"/>
      <c r="C150" s="7"/>
      <c r="D150" s="7"/>
      <c r="E150" s="7"/>
      <c r="F150" s="7"/>
      <c r="G150" s="7"/>
      <c r="H150" s="7"/>
      <c r="I150" s="7"/>
      <c r="J150" s="7"/>
    </row>
    <row r="151" spans="1:10" x14ac:dyDescent="0.25">
      <c r="A151" s="7"/>
      <c r="B151" s="8"/>
      <c r="C151" s="7"/>
      <c r="D151" s="7"/>
      <c r="E151" s="7"/>
      <c r="F151" s="7"/>
      <c r="G151" s="7"/>
      <c r="H151" s="7"/>
      <c r="I151" s="7"/>
      <c r="J151" s="7"/>
    </row>
    <row r="152" spans="1:10" x14ac:dyDescent="0.25">
      <c r="A152" s="7"/>
      <c r="B152" s="8"/>
      <c r="C152" s="7"/>
      <c r="D152" s="7"/>
      <c r="E152" s="7"/>
      <c r="F152" s="7"/>
      <c r="G152" s="7"/>
      <c r="H152" s="7"/>
      <c r="I152" s="7"/>
      <c r="J152" s="7"/>
    </row>
    <row r="153" spans="1:10" x14ac:dyDescent="0.25">
      <c r="A153" s="7"/>
      <c r="B153" s="8"/>
      <c r="C153" s="7"/>
      <c r="D153" s="7"/>
      <c r="E153" s="7"/>
      <c r="F153" s="7"/>
      <c r="G153" s="7"/>
      <c r="H153" s="7"/>
      <c r="I153" s="7"/>
      <c r="J153" s="7"/>
    </row>
    <row r="154" spans="1:10" x14ac:dyDescent="0.25">
      <c r="A154" s="7"/>
      <c r="B154" s="8"/>
      <c r="C154" s="7"/>
      <c r="D154" s="7"/>
      <c r="E154" s="7"/>
      <c r="F154" s="7"/>
      <c r="G154" s="7"/>
      <c r="H154" s="7"/>
      <c r="I154" s="7"/>
      <c r="J154" s="7"/>
    </row>
    <row r="155" spans="1:10" x14ac:dyDescent="0.25">
      <c r="A155" s="7"/>
      <c r="B155" s="8"/>
      <c r="C155" s="7"/>
      <c r="D155" s="7"/>
      <c r="E155" s="7"/>
      <c r="F155" s="7"/>
      <c r="G155" s="7"/>
      <c r="H155" s="7"/>
      <c r="I155" s="7"/>
      <c r="J155" s="7"/>
    </row>
    <row r="156" spans="1:10" x14ac:dyDescent="0.25">
      <c r="A156" s="7"/>
      <c r="B156" s="8"/>
      <c r="C156" s="7"/>
      <c r="D156" s="7"/>
      <c r="E156" s="7"/>
      <c r="F156" s="7"/>
      <c r="G156" s="7"/>
      <c r="H156" s="7"/>
      <c r="I156" s="7"/>
      <c r="J156" s="7"/>
    </row>
    <row r="157" spans="1:10" x14ac:dyDescent="0.25">
      <c r="A157" s="7"/>
      <c r="B157" s="8"/>
      <c r="C157" s="7"/>
      <c r="D157" s="7"/>
      <c r="E157" s="7"/>
      <c r="F157" s="7"/>
      <c r="G157" s="7"/>
      <c r="H157" s="7"/>
      <c r="I157" s="7"/>
      <c r="J157" s="7"/>
    </row>
    <row r="158" spans="1:10" x14ac:dyDescent="0.25">
      <c r="A158" s="7"/>
      <c r="B158" s="8"/>
      <c r="C158" s="7"/>
      <c r="D158" s="7"/>
      <c r="E158" s="7"/>
      <c r="F158" s="7"/>
      <c r="G158" s="7"/>
      <c r="H158" s="7"/>
      <c r="I158" s="7"/>
      <c r="J158" s="7"/>
    </row>
    <row r="159" spans="1:10" x14ac:dyDescent="0.25">
      <c r="A159" s="7"/>
      <c r="B159" s="8"/>
      <c r="C159" s="7"/>
      <c r="D159" s="7"/>
      <c r="E159" s="7"/>
      <c r="F159" s="7"/>
      <c r="G159" s="7"/>
      <c r="H159" s="7"/>
      <c r="I159" s="7"/>
      <c r="J159" s="7"/>
    </row>
    <row r="160" spans="1:10" x14ac:dyDescent="0.25">
      <c r="A160" s="7"/>
      <c r="B160" s="8"/>
      <c r="C160" s="7"/>
      <c r="D160" s="7"/>
      <c r="E160" s="7"/>
      <c r="F160" s="7"/>
      <c r="G160" s="7"/>
      <c r="H160" s="7"/>
      <c r="I160" s="7"/>
      <c r="J160" s="7"/>
    </row>
    <row r="161" spans="1:10" x14ac:dyDescent="0.25">
      <c r="A161" s="7"/>
      <c r="B161" s="8"/>
      <c r="C161" s="7"/>
      <c r="D161" s="7"/>
      <c r="E161" s="7"/>
      <c r="F161" s="7"/>
      <c r="G161" s="7"/>
      <c r="H161" s="7"/>
      <c r="I161" s="7"/>
      <c r="J161" s="7"/>
    </row>
    <row r="162" spans="1:10" x14ac:dyDescent="0.25">
      <c r="A162" s="7"/>
      <c r="B162" s="8"/>
      <c r="C162" s="7"/>
      <c r="D162" s="7"/>
      <c r="E162" s="7"/>
      <c r="F162" s="7"/>
      <c r="G162" s="7"/>
      <c r="H162" s="7"/>
      <c r="I162" s="7"/>
      <c r="J162" s="7"/>
    </row>
    <row r="163" spans="1:10" x14ac:dyDescent="0.25">
      <c r="A163" s="7"/>
      <c r="B163" s="8"/>
      <c r="C163" s="7"/>
      <c r="D163" s="7"/>
      <c r="E163" s="7"/>
      <c r="F163" s="7"/>
      <c r="G163" s="7"/>
      <c r="H163" s="7"/>
      <c r="I163" s="7"/>
      <c r="J163" s="7"/>
    </row>
    <row r="164" spans="1:10" x14ac:dyDescent="0.25">
      <c r="A164" s="7"/>
      <c r="B164" s="8"/>
      <c r="C164" s="7"/>
      <c r="D164" s="7"/>
      <c r="E164" s="7"/>
      <c r="F164" s="7"/>
      <c r="G164" s="7"/>
      <c r="H164" s="7"/>
      <c r="I164" s="7"/>
      <c r="J164" s="7"/>
    </row>
    <row r="165" spans="1:10" x14ac:dyDescent="0.25">
      <c r="A165" s="7"/>
      <c r="B165" s="8"/>
      <c r="C165" s="7"/>
      <c r="D165" s="7"/>
      <c r="E165" s="7"/>
      <c r="F165" s="7"/>
      <c r="G165" s="7"/>
      <c r="H165" s="7"/>
      <c r="I165" s="7"/>
      <c r="J165" s="7"/>
    </row>
    <row r="166" spans="1:10" x14ac:dyDescent="0.25">
      <c r="A166" s="7"/>
      <c r="B166" s="8"/>
      <c r="C166" s="7"/>
      <c r="D166" s="7"/>
      <c r="E166" s="7"/>
      <c r="F166" s="7"/>
      <c r="G166" s="7"/>
      <c r="H166" s="7"/>
      <c r="I166" s="7"/>
      <c r="J166" s="7"/>
    </row>
    <row r="167" spans="1:10" x14ac:dyDescent="0.25">
      <c r="A167" s="7"/>
      <c r="B167" s="8"/>
      <c r="C167" s="7"/>
      <c r="D167" s="7"/>
      <c r="E167" s="7"/>
      <c r="F167" s="7"/>
      <c r="G167" s="7"/>
      <c r="H167" s="7"/>
      <c r="I167" s="7"/>
      <c r="J167" s="7"/>
    </row>
    <row r="168" spans="1:10" x14ac:dyDescent="0.25">
      <c r="A168" s="7"/>
      <c r="B168" s="8"/>
      <c r="C168" s="7"/>
      <c r="D168" s="7"/>
      <c r="E168" s="7"/>
      <c r="F168" s="7"/>
      <c r="G168" s="7"/>
      <c r="H168" s="7"/>
      <c r="I168" s="7"/>
      <c r="J168" s="7"/>
    </row>
    <row r="169" spans="1:10" x14ac:dyDescent="0.25">
      <c r="A169" s="7"/>
      <c r="B169" s="8"/>
      <c r="C169" s="7"/>
      <c r="D169" s="7"/>
      <c r="E169" s="7"/>
      <c r="F169" s="7"/>
      <c r="G169" s="7"/>
      <c r="H169" s="7"/>
      <c r="I169" s="7"/>
      <c r="J169" s="7"/>
    </row>
    <row r="170" spans="1:10" x14ac:dyDescent="0.25">
      <c r="A170" s="7"/>
      <c r="B170" s="8"/>
      <c r="C170" s="7"/>
      <c r="D170" s="7"/>
      <c r="E170" s="7"/>
      <c r="F170" s="7"/>
      <c r="G170" s="7"/>
      <c r="H170" s="7"/>
      <c r="I170" s="7"/>
      <c r="J170" s="7"/>
    </row>
    <row r="171" spans="1:10" x14ac:dyDescent="0.25">
      <c r="A171" s="7"/>
      <c r="B171" s="8"/>
      <c r="C171" s="7"/>
      <c r="D171" s="7"/>
      <c r="E171" s="7"/>
      <c r="F171" s="7"/>
      <c r="G171" s="7"/>
      <c r="H171" s="7"/>
      <c r="I171" s="7"/>
      <c r="J171" s="7"/>
    </row>
    <row r="172" spans="1:10" x14ac:dyDescent="0.25">
      <c r="A172" s="7"/>
      <c r="B172" s="8"/>
      <c r="C172" s="7"/>
      <c r="D172" s="7"/>
      <c r="E172" s="7"/>
      <c r="F172" s="7"/>
      <c r="G172" s="7"/>
      <c r="H172" s="7"/>
      <c r="I172" s="7"/>
      <c r="J172" s="7"/>
    </row>
    <row r="173" spans="1:10" x14ac:dyDescent="0.25">
      <c r="A173" s="7"/>
      <c r="B173" s="8"/>
      <c r="C173" s="7"/>
      <c r="D173" s="7"/>
      <c r="E173" s="7"/>
      <c r="F173" s="7"/>
      <c r="G173" s="7"/>
      <c r="H173" s="7"/>
      <c r="I173" s="7"/>
      <c r="J173" s="7"/>
    </row>
    <row r="174" spans="1:10" x14ac:dyDescent="0.25">
      <c r="A174" s="7"/>
      <c r="B174" s="8"/>
      <c r="C174" s="7"/>
      <c r="D174" s="7"/>
      <c r="E174" s="7"/>
      <c r="F174" s="7"/>
      <c r="G174" s="7"/>
      <c r="H174" s="7"/>
      <c r="I174" s="7"/>
      <c r="J174" s="7"/>
    </row>
    <row r="175" spans="1:10" x14ac:dyDescent="0.25">
      <c r="A175" s="7"/>
      <c r="B175" s="8"/>
      <c r="C175" s="7"/>
      <c r="D175" s="7"/>
      <c r="E175" s="7"/>
      <c r="F175" s="7"/>
      <c r="G175" s="7"/>
      <c r="H175" s="7"/>
      <c r="I175" s="7"/>
      <c r="J175" s="7"/>
    </row>
    <row r="176" spans="1:10" x14ac:dyDescent="0.25">
      <c r="A176" s="7"/>
      <c r="B176" s="8"/>
      <c r="C176" s="7"/>
      <c r="D176" s="7"/>
      <c r="E176" s="7"/>
      <c r="F176" s="7"/>
      <c r="G176" s="7"/>
      <c r="H176" s="7"/>
      <c r="I176" s="7"/>
      <c r="J176" s="7"/>
    </row>
    <row r="177" spans="1:10" x14ac:dyDescent="0.25">
      <c r="A177" s="7"/>
      <c r="B177" s="8"/>
      <c r="C177" s="7"/>
      <c r="D177" s="7"/>
      <c r="E177" s="7"/>
      <c r="F177" s="7"/>
      <c r="G177" s="7"/>
      <c r="H177" s="7"/>
      <c r="I177" s="7"/>
      <c r="J177" s="7"/>
    </row>
    <row r="178" spans="1:10" x14ac:dyDescent="0.25">
      <c r="A178" s="7"/>
      <c r="B178" s="8"/>
      <c r="C178" s="7"/>
      <c r="D178" s="7"/>
      <c r="E178" s="7"/>
      <c r="F178" s="7"/>
      <c r="G178" s="7"/>
      <c r="H178" s="7"/>
      <c r="I178" s="7"/>
      <c r="J178" s="7"/>
    </row>
    <row r="179" spans="1:10" x14ac:dyDescent="0.25">
      <c r="A179" s="7"/>
      <c r="B179" s="8"/>
      <c r="C179" s="7"/>
      <c r="D179" s="7"/>
      <c r="E179" s="7"/>
      <c r="F179" s="7"/>
      <c r="G179" s="7"/>
      <c r="H179" s="7"/>
      <c r="I179" s="7"/>
      <c r="J179" s="7"/>
    </row>
    <row r="180" spans="1:10" x14ac:dyDescent="0.25">
      <c r="A180" s="7"/>
      <c r="B180" s="8"/>
      <c r="C180" s="7"/>
      <c r="D180" s="7"/>
      <c r="E180" s="7"/>
      <c r="F180" s="7"/>
      <c r="G180" s="7"/>
      <c r="H180" s="7"/>
      <c r="I180" s="7"/>
      <c r="J180" s="7"/>
    </row>
    <row r="181" spans="1:10" x14ac:dyDescent="0.25">
      <c r="A181" s="7"/>
      <c r="B181" s="8"/>
      <c r="C181" s="7"/>
      <c r="D181" s="7"/>
      <c r="E181" s="7"/>
      <c r="F181" s="7"/>
      <c r="G181" s="7"/>
      <c r="H181" s="7"/>
      <c r="I181" s="7"/>
      <c r="J181" s="7"/>
    </row>
    <row r="182" spans="1:10" x14ac:dyDescent="0.25">
      <c r="A182" s="7"/>
      <c r="B182" s="8"/>
      <c r="C182" s="7"/>
      <c r="D182" s="7"/>
      <c r="E182" s="7"/>
      <c r="F182" s="7"/>
      <c r="G182" s="7"/>
      <c r="H182" s="7"/>
      <c r="I182" s="7"/>
      <c r="J182" s="7"/>
    </row>
    <row r="183" spans="1:10" x14ac:dyDescent="0.25">
      <c r="A183" s="7"/>
      <c r="B183" s="8"/>
      <c r="C183" s="7"/>
      <c r="D183" s="7"/>
      <c r="E183" s="7"/>
      <c r="F183" s="7"/>
      <c r="G183" s="7"/>
      <c r="H183" s="7"/>
      <c r="I183" s="7"/>
      <c r="J183" s="7"/>
    </row>
    <row r="184" spans="1:10" x14ac:dyDescent="0.25">
      <c r="A184" s="7"/>
      <c r="B184" s="8"/>
      <c r="C184" s="7"/>
      <c r="D184" s="7"/>
      <c r="E184" s="7"/>
      <c r="F184" s="7"/>
      <c r="G184" s="7"/>
      <c r="H184" s="7"/>
      <c r="I184" s="7"/>
      <c r="J184" s="7"/>
    </row>
    <row r="185" spans="1:10" x14ac:dyDescent="0.25">
      <c r="A185" s="7"/>
      <c r="B185" s="8"/>
      <c r="C185" s="7"/>
      <c r="D185" s="7"/>
      <c r="E185" s="7"/>
      <c r="F185" s="7"/>
      <c r="G185" s="7"/>
      <c r="H185" s="7"/>
      <c r="I185" s="7"/>
      <c r="J185" s="7"/>
    </row>
    <row r="186" spans="1:10" x14ac:dyDescent="0.25">
      <c r="A186" s="7"/>
      <c r="B186" s="8"/>
      <c r="C186" s="7"/>
      <c r="D186" s="7"/>
      <c r="E186" s="7"/>
      <c r="F186" s="7"/>
      <c r="G186" s="7"/>
      <c r="H186" s="7"/>
      <c r="I186" s="7"/>
      <c r="J186" s="7"/>
    </row>
    <row r="187" spans="1:10" x14ac:dyDescent="0.25">
      <c r="A187" s="7"/>
      <c r="B187" s="7"/>
      <c r="C187" s="7"/>
      <c r="D187" s="7"/>
      <c r="E187" s="7"/>
      <c r="F187" s="7"/>
      <c r="G187" s="7"/>
      <c r="H187" s="7"/>
      <c r="I187" s="7"/>
      <c r="J187" s="7"/>
    </row>
    <row r="188" spans="1:10" x14ac:dyDescent="0.25">
      <c r="A188" s="7"/>
      <c r="B188" s="8"/>
      <c r="C188" s="7"/>
      <c r="D188" s="7"/>
      <c r="E188" s="7"/>
      <c r="F188" s="7"/>
      <c r="G188" s="7"/>
      <c r="H188" s="7"/>
      <c r="I188" s="7"/>
      <c r="J188" s="7"/>
    </row>
    <row r="189" spans="1:10" x14ac:dyDescent="0.25">
      <c r="A189" s="7"/>
      <c r="B189" s="8"/>
      <c r="C189" s="7"/>
      <c r="D189" s="7"/>
      <c r="E189" s="7"/>
      <c r="F189" s="7"/>
      <c r="G189" s="7"/>
      <c r="H189" s="7"/>
      <c r="I189" s="7"/>
      <c r="J189" s="7"/>
    </row>
    <row r="190" spans="1:10" x14ac:dyDescent="0.25">
      <c r="A190" s="7"/>
      <c r="B190" s="8"/>
      <c r="C190" s="7"/>
      <c r="D190" s="7"/>
      <c r="E190" s="7"/>
      <c r="F190" s="7"/>
      <c r="G190" s="7"/>
      <c r="H190" s="7"/>
      <c r="I190" s="7"/>
      <c r="J190" s="7"/>
    </row>
    <row r="191" spans="1:10" x14ac:dyDescent="0.25">
      <c r="A191" s="7"/>
      <c r="B191" s="8"/>
      <c r="C191" s="7"/>
      <c r="D191" s="7"/>
      <c r="E191" s="7"/>
      <c r="F191" s="7"/>
      <c r="G191" s="7"/>
      <c r="H191" s="7"/>
      <c r="I191" s="7"/>
      <c r="J191" s="7"/>
    </row>
    <row r="192" spans="1:10" x14ac:dyDescent="0.25">
      <c r="A192" s="7"/>
      <c r="B192" s="8"/>
      <c r="C192" s="7"/>
      <c r="D192" s="7"/>
      <c r="E192" s="7"/>
      <c r="F192" s="7"/>
      <c r="G192" s="7"/>
      <c r="H192" s="7"/>
      <c r="I192" s="7"/>
      <c r="J192" s="7"/>
    </row>
    <row r="193" spans="1:10" x14ac:dyDescent="0.25">
      <c r="A193" s="7"/>
      <c r="B193" s="8"/>
      <c r="C193" s="7"/>
      <c r="D193" s="7"/>
      <c r="E193" s="7"/>
      <c r="F193" s="7"/>
      <c r="G193" s="7"/>
      <c r="H193" s="7"/>
      <c r="I193" s="7"/>
      <c r="J193" s="7"/>
    </row>
    <row r="194" spans="1:10" x14ac:dyDescent="0.25">
      <c r="A194" s="7"/>
      <c r="B194" s="8"/>
      <c r="C194" s="7"/>
      <c r="D194" s="7"/>
      <c r="E194" s="7"/>
      <c r="F194" s="7"/>
      <c r="G194" s="7"/>
      <c r="H194" s="7"/>
      <c r="I194" s="7"/>
      <c r="J194" s="7"/>
    </row>
    <row r="195" spans="1:10" x14ac:dyDescent="0.25">
      <c r="A195" s="7"/>
      <c r="B195" s="8"/>
      <c r="C195" s="7"/>
      <c r="D195" s="7"/>
      <c r="E195" s="7"/>
      <c r="F195" s="7"/>
      <c r="G195" s="7"/>
      <c r="H195" s="7"/>
      <c r="I195" s="7"/>
      <c r="J195" s="7"/>
    </row>
    <row r="196" spans="1:10" x14ac:dyDescent="0.25">
      <c r="A196" s="7"/>
      <c r="B196" s="8"/>
      <c r="C196" s="7"/>
      <c r="D196" s="7"/>
      <c r="E196" s="7"/>
      <c r="F196" s="7"/>
      <c r="G196" s="7"/>
      <c r="H196" s="7"/>
      <c r="I196" s="7"/>
      <c r="J196" s="7"/>
    </row>
    <row r="197" spans="1:10" x14ac:dyDescent="0.25">
      <c r="A197" s="7"/>
      <c r="B197" s="8"/>
      <c r="C197" s="7"/>
      <c r="D197" s="7"/>
      <c r="E197" s="7"/>
      <c r="F197" s="7"/>
      <c r="G197" s="7"/>
      <c r="H197" s="7"/>
      <c r="I197" s="7"/>
      <c r="J197" s="7"/>
    </row>
    <row r="198" spans="1:10" x14ac:dyDescent="0.25">
      <c r="A198" s="7"/>
      <c r="B198" s="8"/>
      <c r="C198" s="7"/>
      <c r="D198" s="7"/>
      <c r="E198" s="7"/>
      <c r="F198" s="7"/>
      <c r="G198" s="7"/>
      <c r="H198" s="7"/>
      <c r="I198" s="7"/>
      <c r="J198" s="7"/>
    </row>
    <row r="199" spans="1:10" x14ac:dyDescent="0.25">
      <c r="A199" s="7"/>
      <c r="B199" s="8"/>
      <c r="C199" s="7"/>
      <c r="D199" s="7"/>
      <c r="E199" s="7"/>
      <c r="F199" s="7"/>
      <c r="G199" s="7"/>
      <c r="H199" s="7"/>
      <c r="I199" s="7"/>
      <c r="J199" s="7"/>
    </row>
    <row r="200" spans="1:10" x14ac:dyDescent="0.25">
      <c r="A200" s="7"/>
      <c r="B200" s="8"/>
      <c r="C200" s="7"/>
      <c r="D200" s="7"/>
      <c r="E200" s="7"/>
      <c r="F200" s="7"/>
      <c r="G200" s="7"/>
      <c r="H200" s="7"/>
      <c r="I200" s="7"/>
      <c r="J200" s="7"/>
    </row>
    <row r="201" spans="1:10" x14ac:dyDescent="0.25">
      <c r="A201" s="7"/>
      <c r="B201" s="8"/>
      <c r="C201" s="7"/>
      <c r="D201" s="7"/>
      <c r="E201" s="7"/>
      <c r="F201" s="7"/>
      <c r="G201" s="7"/>
      <c r="H201" s="7"/>
      <c r="I201" s="7"/>
      <c r="J201" s="7"/>
    </row>
    <row r="202" spans="1:10" x14ac:dyDescent="0.25">
      <c r="A202" s="7"/>
      <c r="B202" s="8"/>
      <c r="C202" s="7"/>
      <c r="D202" s="7"/>
      <c r="E202" s="7"/>
      <c r="F202" s="7"/>
      <c r="G202" s="7"/>
      <c r="H202" s="7"/>
      <c r="I202" s="7"/>
      <c r="J202" s="7"/>
    </row>
    <row r="203" spans="1:10" x14ac:dyDescent="0.25">
      <c r="A203" s="7"/>
      <c r="B203" s="8"/>
      <c r="C203" s="7"/>
      <c r="D203" s="7"/>
      <c r="E203" s="7"/>
      <c r="F203" s="7"/>
      <c r="G203" s="7"/>
      <c r="H203" s="7"/>
      <c r="I203" s="7"/>
      <c r="J203" s="7"/>
    </row>
    <row r="204" spans="1:10" x14ac:dyDescent="0.25">
      <c r="A204" s="7"/>
      <c r="B204" s="8"/>
      <c r="C204" s="7"/>
      <c r="D204" s="7"/>
      <c r="E204" s="7"/>
      <c r="F204" s="7"/>
      <c r="G204" s="7"/>
      <c r="H204" s="7"/>
      <c r="I204" s="7"/>
      <c r="J204" s="7"/>
    </row>
    <row r="205" spans="1:10" x14ac:dyDescent="0.25">
      <c r="A205" s="7"/>
      <c r="B205" s="8"/>
      <c r="C205" s="7"/>
      <c r="D205" s="7"/>
      <c r="E205" s="7"/>
      <c r="F205" s="7"/>
      <c r="G205" s="7"/>
      <c r="H205" s="7"/>
      <c r="I205" s="7"/>
      <c r="J205" s="7"/>
    </row>
    <row r="206" spans="1:10" x14ac:dyDescent="0.25">
      <c r="A206" s="7"/>
      <c r="B206" s="8"/>
      <c r="C206" s="7"/>
      <c r="D206" s="7"/>
      <c r="E206" s="7"/>
      <c r="F206" s="7"/>
      <c r="G206" s="7"/>
      <c r="H206" s="7"/>
      <c r="I206" s="7"/>
      <c r="J206" s="7"/>
    </row>
    <row r="207" spans="1:10" x14ac:dyDescent="0.25">
      <c r="A207" s="7"/>
      <c r="B207" s="8"/>
      <c r="C207" s="7"/>
      <c r="D207" s="7"/>
      <c r="E207" s="7"/>
      <c r="F207" s="7"/>
      <c r="G207" s="7"/>
      <c r="H207" s="7"/>
      <c r="I207" s="7"/>
      <c r="J207" s="7"/>
    </row>
    <row r="208" spans="1:10" x14ac:dyDescent="0.25">
      <c r="A208" s="7"/>
      <c r="B208" s="8"/>
      <c r="C208" s="7"/>
      <c r="D208" s="7"/>
      <c r="E208" s="7"/>
      <c r="F208" s="7"/>
      <c r="G208" s="7"/>
      <c r="H208" s="7"/>
      <c r="I208" s="7"/>
      <c r="J208" s="7"/>
    </row>
    <row r="209" spans="1:10" x14ac:dyDescent="0.25">
      <c r="A209" s="7"/>
      <c r="B209" s="8"/>
      <c r="C209" s="7"/>
      <c r="D209" s="7"/>
      <c r="E209" s="7"/>
      <c r="F209" s="7"/>
      <c r="G209" s="7"/>
      <c r="H209" s="7"/>
      <c r="I209" s="7"/>
      <c r="J209" s="7"/>
    </row>
    <row r="210" spans="1:10" x14ac:dyDescent="0.25">
      <c r="A210" s="7"/>
      <c r="B210" s="8"/>
      <c r="C210" s="7"/>
      <c r="D210" s="7"/>
      <c r="E210" s="7"/>
      <c r="F210" s="7"/>
      <c r="G210" s="7"/>
      <c r="H210" s="7"/>
      <c r="I210" s="7"/>
      <c r="J210" s="7"/>
    </row>
    <row r="211" spans="1:10" x14ac:dyDescent="0.25">
      <c r="A211" s="7"/>
      <c r="B211" s="8"/>
      <c r="C211" s="7"/>
      <c r="D211" s="7"/>
      <c r="E211" s="7"/>
      <c r="F211" s="7"/>
      <c r="G211" s="7"/>
      <c r="H211" s="7"/>
      <c r="I211" s="7"/>
      <c r="J211" s="7"/>
    </row>
    <row r="212" spans="1:10" x14ac:dyDescent="0.25">
      <c r="A212" s="7"/>
      <c r="B212" s="8"/>
      <c r="C212" s="7"/>
      <c r="D212" s="7"/>
      <c r="E212" s="7"/>
      <c r="F212" s="7"/>
      <c r="G212" s="7"/>
      <c r="H212" s="7"/>
      <c r="I212" s="7"/>
      <c r="J212" s="7"/>
    </row>
    <row r="213" spans="1:10" x14ac:dyDescent="0.25">
      <c r="A213" s="7"/>
      <c r="B213" s="8"/>
      <c r="C213" s="7"/>
      <c r="D213" s="7"/>
      <c r="E213" s="7"/>
      <c r="F213" s="7"/>
      <c r="G213" s="7"/>
      <c r="H213" s="7"/>
      <c r="I213" s="7"/>
      <c r="J213" s="7"/>
    </row>
    <row r="214" spans="1:10" x14ac:dyDescent="0.25">
      <c r="A214" s="7"/>
      <c r="B214" s="8"/>
      <c r="C214" s="7"/>
      <c r="D214" s="7"/>
      <c r="E214" s="7"/>
      <c r="F214" s="7"/>
      <c r="G214" s="7"/>
      <c r="H214" s="7"/>
      <c r="I214" s="7"/>
      <c r="J214" s="7"/>
    </row>
    <row r="215" spans="1:10" x14ac:dyDescent="0.25">
      <c r="A215" s="7"/>
      <c r="B215" s="8"/>
      <c r="C215" s="7"/>
      <c r="D215" s="7"/>
      <c r="E215" s="7"/>
      <c r="F215" s="7"/>
      <c r="G215" s="7"/>
      <c r="H215" s="7"/>
      <c r="I215" s="7"/>
      <c r="J215" s="7"/>
    </row>
    <row r="216" spans="1:10" x14ac:dyDescent="0.25">
      <c r="A216" s="7"/>
      <c r="B216" s="8"/>
      <c r="C216" s="7"/>
      <c r="D216" s="7"/>
      <c r="E216" s="7"/>
      <c r="F216" s="7"/>
      <c r="G216" s="7"/>
      <c r="H216" s="7"/>
      <c r="I216" s="7"/>
      <c r="J216" s="7"/>
    </row>
    <row r="217" spans="1:10" x14ac:dyDescent="0.25">
      <c r="A217" s="7"/>
      <c r="B217" s="8"/>
      <c r="C217" s="7"/>
      <c r="D217" s="7"/>
      <c r="E217" s="7"/>
      <c r="F217" s="7"/>
      <c r="G217" s="7"/>
      <c r="H217" s="7"/>
      <c r="I217" s="7"/>
      <c r="J217" s="7"/>
    </row>
    <row r="218" spans="1:10" x14ac:dyDescent="0.25">
      <c r="A218" s="7"/>
      <c r="B218" s="7"/>
      <c r="C218" s="7"/>
      <c r="D218" s="7"/>
      <c r="E218" s="7"/>
      <c r="F218" s="7"/>
      <c r="G218" s="7"/>
      <c r="H218" s="7"/>
      <c r="I218" s="7"/>
      <c r="J218" s="7"/>
    </row>
    <row r="219" spans="1:10" x14ac:dyDescent="0.25">
      <c r="A219" s="7"/>
      <c r="B219" s="8"/>
      <c r="C219" s="7"/>
      <c r="D219" s="7"/>
      <c r="E219" s="7"/>
      <c r="F219" s="7"/>
      <c r="G219" s="7"/>
      <c r="H219" s="7"/>
      <c r="I219" s="7"/>
      <c r="J219" s="7"/>
    </row>
    <row r="220" spans="1:10" x14ac:dyDescent="0.25">
      <c r="A220" s="7"/>
      <c r="B220" s="8"/>
      <c r="C220" s="7"/>
      <c r="D220" s="7"/>
      <c r="E220" s="7"/>
      <c r="F220" s="7"/>
      <c r="G220" s="7"/>
      <c r="H220" s="7"/>
      <c r="I220" s="7"/>
      <c r="J220" s="7"/>
    </row>
    <row r="221" spans="1:10" x14ac:dyDescent="0.25">
      <c r="A221" s="7"/>
      <c r="B221" s="7"/>
      <c r="C221" s="7"/>
      <c r="D221" s="7"/>
      <c r="E221" s="7"/>
      <c r="F221" s="7"/>
      <c r="G221" s="7"/>
      <c r="H221" s="7"/>
      <c r="I221" s="7"/>
      <c r="J221" s="7"/>
    </row>
    <row r="222" spans="1:10" x14ac:dyDescent="0.25">
      <c r="A222" s="7"/>
      <c r="B222" s="8"/>
      <c r="C222" s="7"/>
      <c r="D222" s="7"/>
      <c r="E222" s="7"/>
      <c r="F222" s="7"/>
      <c r="G222" s="7"/>
      <c r="H222" s="7"/>
      <c r="I222" s="7"/>
      <c r="J222" s="7"/>
    </row>
    <row r="223" spans="1:10" x14ac:dyDescent="0.25">
      <c r="A223" s="7"/>
      <c r="B223" s="8"/>
      <c r="C223" s="7"/>
      <c r="D223" s="7"/>
      <c r="E223" s="7"/>
      <c r="F223" s="7"/>
      <c r="G223" s="7"/>
      <c r="H223" s="7"/>
      <c r="I223" s="7"/>
      <c r="J223" s="7"/>
    </row>
    <row r="224" spans="1:10" x14ac:dyDescent="0.25">
      <c r="A224" s="7"/>
      <c r="B224" s="8"/>
      <c r="C224" s="7"/>
      <c r="D224" s="7"/>
      <c r="E224" s="7"/>
      <c r="F224" s="7"/>
      <c r="G224" s="7"/>
      <c r="H224" s="7"/>
      <c r="I224" s="7"/>
      <c r="J224" s="7"/>
    </row>
    <row r="225" spans="1:10" x14ac:dyDescent="0.25">
      <c r="A225" s="7"/>
      <c r="B225" s="8"/>
      <c r="C225" s="7"/>
      <c r="D225" s="7"/>
      <c r="E225" s="7"/>
      <c r="F225" s="7"/>
      <c r="G225" s="7"/>
      <c r="H225" s="7"/>
      <c r="I225" s="7"/>
      <c r="J225" s="7"/>
    </row>
    <row r="226" spans="1:10" x14ac:dyDescent="0.25">
      <c r="A226" s="7"/>
      <c r="B226" s="8"/>
      <c r="C226" s="7"/>
      <c r="D226" s="7"/>
      <c r="E226" s="7"/>
      <c r="F226" s="7"/>
      <c r="G226" s="7"/>
      <c r="H226" s="7"/>
      <c r="I226" s="7"/>
      <c r="J226" s="7"/>
    </row>
    <row r="227" spans="1:10" x14ac:dyDescent="0.25">
      <c r="A227" s="7"/>
      <c r="B227" s="8"/>
      <c r="C227" s="7"/>
      <c r="D227" s="7"/>
      <c r="E227" s="7"/>
      <c r="F227" s="7"/>
      <c r="G227" s="7"/>
      <c r="H227" s="7"/>
      <c r="I227" s="7"/>
      <c r="J227" s="7"/>
    </row>
    <row r="228" spans="1:10" x14ac:dyDescent="0.25">
      <c r="A228" s="7"/>
      <c r="B228" s="8"/>
      <c r="C228" s="7"/>
      <c r="D228" s="7"/>
      <c r="E228" s="7"/>
      <c r="F228" s="7"/>
      <c r="G228" s="7"/>
      <c r="H228" s="7"/>
      <c r="I228" s="7"/>
      <c r="J228" s="7"/>
    </row>
    <row r="229" spans="1:10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</row>
    <row r="230" spans="1:10" x14ac:dyDescent="0.25">
      <c r="A230" s="7"/>
      <c r="B230" s="8"/>
      <c r="C230" s="7"/>
      <c r="D230" s="7"/>
      <c r="E230" s="7"/>
      <c r="F230" s="7"/>
      <c r="G230" s="7"/>
      <c r="H230" s="7"/>
      <c r="I230" s="7"/>
      <c r="J230" s="7"/>
    </row>
    <row r="231" spans="1:10" x14ac:dyDescent="0.25">
      <c r="A231" s="7"/>
      <c r="B231" s="8"/>
      <c r="C231" s="7"/>
      <c r="D231" s="7"/>
      <c r="E231" s="7"/>
      <c r="F231" s="7"/>
      <c r="G231" s="7"/>
      <c r="H231" s="7"/>
      <c r="I231" s="7"/>
      <c r="J231" s="7"/>
    </row>
    <row r="232" spans="1:10" x14ac:dyDescent="0.25">
      <c r="A232" s="7"/>
      <c r="B232" s="8"/>
      <c r="C232" s="7"/>
      <c r="D232" s="7"/>
      <c r="E232" s="7"/>
      <c r="F232" s="7"/>
      <c r="G232" s="7"/>
      <c r="H232" s="7"/>
      <c r="I232" s="7"/>
      <c r="J232" s="7"/>
    </row>
    <row r="233" spans="1:10" x14ac:dyDescent="0.25">
      <c r="A233" s="7"/>
      <c r="B233" s="8"/>
      <c r="C233" s="7"/>
      <c r="D233" s="7"/>
      <c r="E233" s="7"/>
      <c r="F233" s="7"/>
      <c r="G233" s="7"/>
      <c r="H233" s="7"/>
      <c r="I233" s="7"/>
      <c r="J233" s="7"/>
    </row>
    <row r="234" spans="1:10" x14ac:dyDescent="0.25">
      <c r="A234" s="7"/>
      <c r="B234" s="8"/>
      <c r="C234" s="7"/>
      <c r="D234" s="7"/>
      <c r="E234" s="7"/>
      <c r="F234" s="7"/>
      <c r="G234" s="7"/>
      <c r="H234" s="7"/>
      <c r="I234" s="7"/>
      <c r="J234" s="7"/>
    </row>
    <row r="235" spans="1:10" x14ac:dyDescent="0.25">
      <c r="A235" s="7"/>
      <c r="B235" s="8"/>
      <c r="C235" s="7"/>
      <c r="D235" s="7"/>
      <c r="E235" s="7"/>
      <c r="F235" s="7"/>
      <c r="G235" s="7"/>
      <c r="H235" s="7"/>
      <c r="I235" s="7"/>
      <c r="J235" s="7"/>
    </row>
    <row r="236" spans="1:10" x14ac:dyDescent="0.25">
      <c r="A236" s="7"/>
      <c r="B236" s="8"/>
      <c r="C236" s="7"/>
      <c r="D236" s="7"/>
      <c r="E236" s="7"/>
      <c r="F236" s="7"/>
      <c r="G236" s="7"/>
      <c r="H236" s="7"/>
      <c r="I236" s="7"/>
      <c r="J236" s="7"/>
    </row>
    <row r="237" spans="1:10" x14ac:dyDescent="0.25">
      <c r="A237" s="7"/>
      <c r="B237" s="8"/>
      <c r="C237" s="7"/>
      <c r="D237" s="7"/>
      <c r="E237" s="7"/>
      <c r="F237" s="7"/>
      <c r="G237" s="7"/>
      <c r="H237" s="7"/>
      <c r="I237" s="7"/>
      <c r="J237" s="7"/>
    </row>
    <row r="238" spans="1:10" x14ac:dyDescent="0.25">
      <c r="A238" s="7"/>
      <c r="B238" s="8"/>
      <c r="C238" s="7"/>
      <c r="D238" s="7"/>
      <c r="E238" s="7"/>
      <c r="F238" s="7"/>
      <c r="G238" s="7"/>
      <c r="H238" s="7"/>
      <c r="I238" s="7"/>
      <c r="J238" s="7"/>
    </row>
    <row r="239" spans="1:10" x14ac:dyDescent="0.25">
      <c r="A239" s="7"/>
      <c r="B239" s="8"/>
      <c r="C239" s="7"/>
      <c r="D239" s="7"/>
      <c r="E239" s="7"/>
      <c r="F239" s="7"/>
      <c r="G239" s="7"/>
      <c r="H239" s="7"/>
      <c r="I239" s="7"/>
      <c r="J239" s="7"/>
    </row>
    <row r="240" spans="1:10" x14ac:dyDescent="0.25">
      <c r="A240" s="7"/>
      <c r="B240" s="8"/>
      <c r="C240" s="7"/>
      <c r="D240" s="7"/>
      <c r="E240" s="7"/>
      <c r="F240" s="7"/>
      <c r="G240" s="7"/>
      <c r="H240" s="7"/>
      <c r="I240" s="7"/>
      <c r="J240" s="7"/>
    </row>
    <row r="241" spans="1:10" x14ac:dyDescent="0.25">
      <c r="A241" s="7"/>
      <c r="B241" s="8"/>
      <c r="C241" s="7"/>
      <c r="D241" s="7"/>
      <c r="E241" s="7"/>
      <c r="F241" s="7"/>
      <c r="G241" s="7"/>
      <c r="H241" s="7"/>
      <c r="I241" s="7"/>
      <c r="J241" s="7"/>
    </row>
    <row r="242" spans="1:10" x14ac:dyDescent="0.25">
      <c r="A242" s="7"/>
      <c r="B242" s="8"/>
      <c r="C242" s="7"/>
      <c r="D242" s="7"/>
      <c r="E242" s="7"/>
      <c r="F242" s="7"/>
      <c r="G242" s="7"/>
      <c r="H242" s="7"/>
      <c r="I242" s="7"/>
      <c r="J242" s="7"/>
    </row>
  </sheetData>
  <sortState xmlns:xlrd2="http://schemas.microsoft.com/office/spreadsheetml/2017/richdata2" ref="A21:H32">
    <sortCondition ref="G23"/>
  </sortState>
  <hyperlinks>
    <hyperlink ref="A3" r:id="rId1" display="https://resultat.bagskytte.se/Event/Result?eventId=364&amp;sort=AverageArrows&amp;sortdir=ASC" xr:uid="{00000000-0004-0000-0600-000000000000}"/>
    <hyperlink ref="B4" r:id="rId2" display="https://resultat.bagskytte.se/Archer/Details/1872930" xr:uid="{00000000-0004-0000-0600-000001000000}"/>
    <hyperlink ref="B5" r:id="rId3" display="https://resultat.bagskytte.se/Archer/Details/805434" xr:uid="{00000000-0004-0000-0600-000002000000}"/>
    <hyperlink ref="B6" r:id="rId4" display="https://resultat.bagskytte.se/Archer/Details/3849955" xr:uid="{00000000-0004-0000-0600-000003000000}"/>
    <hyperlink ref="B7" r:id="rId5" display="https://resultat.bagskytte.se/Archer/Details/4380546" xr:uid="{00000000-0004-0000-0600-000004000000}"/>
    <hyperlink ref="B9" r:id="rId6" display="https://resultat.bagskytte.se/Archer/Details/1872627" xr:uid="{00000000-0004-0000-0600-000005000000}"/>
    <hyperlink ref="B10" r:id="rId7" display="https://resultat.bagskytte.se/Archer/Details/2800624" xr:uid="{00000000-0004-0000-0600-000006000000}"/>
    <hyperlink ref="B11" r:id="rId8" display="https://resultat.bagskytte.se/Archer/Details/4109910" xr:uid="{00000000-0004-0000-0600-000007000000}"/>
    <hyperlink ref="B12" r:id="rId9" display="https://resultat.bagskytte.se/Archer/Details/4327621" xr:uid="{00000000-0004-0000-0600-000008000000}"/>
    <hyperlink ref="B13" r:id="rId10" display="https://resultat.bagskytte.se/Archer/Details/3899104" xr:uid="{00000000-0004-0000-0600-000009000000}"/>
    <hyperlink ref="B14" r:id="rId11" display="https://resultat.bagskytte.se/Archer/Details/1386487" xr:uid="{00000000-0004-0000-0600-00000A000000}"/>
    <hyperlink ref="B15" r:id="rId12" display="https://resultat.bagskytte.se/Archer/Details/3892320" xr:uid="{00000000-0004-0000-0600-00000B000000}"/>
    <hyperlink ref="B16" r:id="rId13" display="https://resultat.bagskytte.se/Archer/Details/1943839" xr:uid="{00000000-0004-0000-0600-00000C000000}"/>
    <hyperlink ref="B17" r:id="rId14" display="https://resultat.bagskytte.se/Archer/Details/2904349" xr:uid="{00000000-0004-0000-0600-00000D000000}"/>
    <hyperlink ref="B18" r:id="rId15" display="https://resultat.bagskytte.se/Archer/Details/1620409" xr:uid="{00000000-0004-0000-0600-00000E000000}"/>
    <hyperlink ref="B19" r:id="rId16" display="https://resultat.bagskytte.se/Archer/Details/2886834" xr:uid="{00000000-0004-0000-0600-00000F000000}"/>
    <hyperlink ref="B20" r:id="rId17" display="https://resultat.bagskytte.se/Archer/Details/2340270" xr:uid="{00000000-0004-0000-0600-000010000000}"/>
    <hyperlink ref="B21" r:id="rId18" display="https://resultat.bagskytte.se/Archer/Details/1605018" xr:uid="{00000000-0004-0000-0600-000011000000}"/>
    <hyperlink ref="B22" r:id="rId19" display="https://resultat.bagskytte.se/Archer/Details/2922487" xr:uid="{00000000-0004-0000-0600-000012000000}"/>
    <hyperlink ref="B23" r:id="rId20" display="https://resultat.bagskytte.se/Archer/Details/1490452" xr:uid="{00000000-0004-0000-0600-000013000000}"/>
    <hyperlink ref="B24" r:id="rId21" display="https://resultat.bagskytte.se/Archer/Details/2052164" xr:uid="{00000000-0004-0000-0600-000014000000}"/>
    <hyperlink ref="B25" r:id="rId22" display="https://resultat.bagskytte.se/Archer/Details/785974" xr:uid="{00000000-0004-0000-0600-000015000000}"/>
    <hyperlink ref="B26" r:id="rId23" display="https://resultat.bagskytte.se/Archer/Details/1609210" xr:uid="{00000000-0004-0000-0600-000016000000}"/>
    <hyperlink ref="B27" r:id="rId24" display="https://resultat.bagskytte.se/Archer/Details/908449" xr:uid="{00000000-0004-0000-0600-000017000000}"/>
    <hyperlink ref="B28" r:id="rId25" display="https://resultat.bagskytte.se/Archer/Details/495530" xr:uid="{00000000-0004-0000-0600-000018000000}"/>
    <hyperlink ref="B29" r:id="rId26" display="https://resultat.bagskytte.se/Archer/Details/1786881" xr:uid="{00000000-0004-0000-0600-000019000000}"/>
    <hyperlink ref="B30" r:id="rId27" display="https://resultat.bagskytte.se/Archer/Details/2809319" xr:uid="{00000000-0004-0000-0600-00001A000000}"/>
    <hyperlink ref="B31" r:id="rId28" display="https://resultat.bagskytte.se/Archer/Details/4060946" xr:uid="{00000000-0004-0000-0600-00001B000000}"/>
    <hyperlink ref="B32" r:id="rId29" display="https://resultat.bagskytte.se/Archer/Details/1393337" xr:uid="{00000000-0004-0000-0600-00001C000000}"/>
    <hyperlink ref="B33" r:id="rId30" display="https://resultat.bagskytte.se/Archer/Details/822503" xr:uid="{00000000-0004-0000-0600-00001D000000}"/>
    <hyperlink ref="B34" r:id="rId31" display="https://resultat.bagskytte.se/Archer/Details/1791642" xr:uid="{00000000-0004-0000-0600-00001E000000}"/>
    <hyperlink ref="B35" r:id="rId32" display="https://resultat.bagskytte.se/Archer/Details/2841336" xr:uid="{00000000-0004-0000-0600-00001F000000}"/>
    <hyperlink ref="B36" r:id="rId33" display="https://resultat.bagskytte.se/Archer/Details/1473143" xr:uid="{00000000-0004-0000-0600-000020000000}"/>
    <hyperlink ref="B37" r:id="rId34" display="https://resultat.bagskytte.se/Archer/Details/403931" xr:uid="{00000000-0004-0000-0600-000021000000}"/>
    <hyperlink ref="B38" r:id="rId35" display="https://resultat.bagskytte.se/Archer/Details/847658" xr:uid="{00000000-0004-0000-0600-000022000000}"/>
    <hyperlink ref="B39" r:id="rId36" display="https://resultat.bagskytte.se/Archer/Details/752991" xr:uid="{00000000-0004-0000-0600-000023000000}"/>
    <hyperlink ref="B40" r:id="rId37" display="https://resultat.bagskytte.se/Archer/Details/1428640" xr:uid="{00000000-0004-0000-0600-000024000000}"/>
    <hyperlink ref="B41" r:id="rId38" display="https://resultat.bagskytte.se/Archer/Details/2414947" xr:uid="{00000000-0004-0000-0600-000025000000}"/>
    <hyperlink ref="B42" r:id="rId39" display="https://resultat.bagskytte.se/Archer/Details/1577198" xr:uid="{00000000-0004-0000-0600-000026000000}"/>
    <hyperlink ref="B43" r:id="rId40" display="https://resultat.bagskytte.se/Archer/Details/2566659" xr:uid="{00000000-0004-0000-0600-000027000000}"/>
    <hyperlink ref="B44" r:id="rId41" display="https://resultat.bagskytte.se/Archer/Details/616869" xr:uid="{00000000-0004-0000-0600-000028000000}"/>
    <hyperlink ref="B45" r:id="rId42" display="https://resultat.bagskytte.se/Archer/Details/1382247" xr:uid="{00000000-0004-0000-0600-000029000000}"/>
    <hyperlink ref="B46" r:id="rId43" display="https://resultat.bagskytte.se/Archer/Details/1525043" xr:uid="{00000000-0004-0000-0600-00002A000000}"/>
    <hyperlink ref="B47" r:id="rId44" display="https://resultat.bagskytte.se/Archer/Details/745259" xr:uid="{00000000-0004-0000-0600-00002B000000}"/>
    <hyperlink ref="B48" r:id="rId45" display="https://resultat.bagskytte.se/Archer/Details/1010118" xr:uid="{00000000-0004-0000-0600-00002C000000}"/>
    <hyperlink ref="B49" r:id="rId46" display="https://resultat.bagskytte.se/Archer/Details/2288563" xr:uid="{00000000-0004-0000-0600-00002D000000}"/>
    <hyperlink ref="B50" r:id="rId47" display="https://resultat.bagskytte.se/Archer/Details/4496551" xr:uid="{00000000-0004-0000-0600-00002E000000}"/>
    <hyperlink ref="B51" r:id="rId48" display="https://resultat.bagskytte.se/Archer/Details/2976099" xr:uid="{00000000-0004-0000-0600-00002F000000}"/>
    <hyperlink ref="B52" r:id="rId49" display="https://resultat.bagskytte.se/Archer/Details/739021" xr:uid="{00000000-0004-0000-0600-000030000000}"/>
    <hyperlink ref="B53" r:id="rId50" display="https://resultat.bagskytte.se/Archer/Details/1020593" xr:uid="{00000000-0004-0000-0600-000031000000}"/>
    <hyperlink ref="B54" r:id="rId51" display="https://resultat.bagskytte.se/Archer/Details/822233" xr:uid="{00000000-0004-0000-0600-000032000000}"/>
    <hyperlink ref="B55" r:id="rId52" display="https://resultat.bagskytte.se/Archer/Details/975753" xr:uid="{00000000-0004-0000-0600-000033000000}"/>
    <hyperlink ref="B56" r:id="rId53" display="https://resultat.bagskytte.se/Archer/Details/754885" xr:uid="{00000000-0004-0000-0600-000034000000}"/>
    <hyperlink ref="B57" r:id="rId54" display="https://resultat.bagskytte.se/Archer/Details/811809" xr:uid="{00000000-0004-0000-0600-000035000000}"/>
    <hyperlink ref="B58" r:id="rId55" display="https://resultat.bagskytte.se/Archer/Details/1602657" xr:uid="{00000000-0004-0000-0600-000036000000}"/>
    <hyperlink ref="B59" r:id="rId56" display="https://resultat.bagskytte.se/Archer/Details/837574" xr:uid="{00000000-0004-0000-0600-000037000000}"/>
    <hyperlink ref="B60" r:id="rId57" display="https://resultat.bagskytte.se/Archer/Details/374074" xr:uid="{00000000-0004-0000-0600-000038000000}"/>
    <hyperlink ref="B61" r:id="rId58" display="https://resultat.bagskytte.se/Archer/Details/699136" xr:uid="{00000000-0004-0000-0600-000039000000}"/>
    <hyperlink ref="B62" r:id="rId59" display="https://resultat.bagskytte.se/Archer/Details/4010812" xr:uid="{00000000-0004-0000-0600-00003A000000}"/>
    <hyperlink ref="B63" r:id="rId60" display="https://resultat.bagskytte.se/Archer/Details/1490311" xr:uid="{00000000-0004-0000-0600-00003B000000}"/>
    <hyperlink ref="B64" r:id="rId61" display="https://resultat.bagskytte.se/Archer/Details/554585" xr:uid="{00000000-0004-0000-0600-00003C000000}"/>
    <hyperlink ref="B65" r:id="rId62" display="https://resultat.bagskytte.se/Archer/Details/1101363" xr:uid="{00000000-0004-0000-0600-00003D000000}"/>
    <hyperlink ref="B66" r:id="rId63" display="https://resultat.bagskytte.se/Archer/Details/1574928" xr:uid="{00000000-0004-0000-0600-00003E000000}"/>
    <hyperlink ref="B67" r:id="rId64" display="https://resultat.bagskytte.se/Archer/Details/1404833" xr:uid="{00000000-0004-0000-0600-00003F000000}"/>
    <hyperlink ref="B68" r:id="rId65" display="https://resultat.bagskytte.se/Archer/Details/2961450" xr:uid="{00000000-0004-0000-0600-000040000000}"/>
    <hyperlink ref="B69" r:id="rId66" display="https://resultat.bagskytte.se/Archer/Details/1009060" xr:uid="{00000000-0004-0000-0600-000041000000}"/>
    <hyperlink ref="B70" r:id="rId67" display="https://resultat.bagskytte.se/Archer/Details/1762378" xr:uid="{00000000-0004-0000-0600-000042000000}"/>
    <hyperlink ref="B71" r:id="rId68" display="https://resultat.bagskytte.se/Archer/Details/4184348" xr:uid="{00000000-0004-0000-0600-000043000000}"/>
    <hyperlink ref="B72" r:id="rId69" display="https://resultat.bagskytte.se/Archer/Details/870830" xr:uid="{00000000-0004-0000-0600-000044000000}"/>
    <hyperlink ref="B73" r:id="rId70" display="https://resultat.bagskytte.se/Archer/Details/1793546" xr:uid="{00000000-0004-0000-0600-000045000000}"/>
    <hyperlink ref="B74" r:id="rId71" display="https://resultat.bagskytte.se/Archer/Details/1085594" xr:uid="{00000000-0004-0000-0600-000046000000}"/>
    <hyperlink ref="B75" r:id="rId72" display="https://resultat.bagskytte.se/Archer/Details/3491694" xr:uid="{00000000-0004-0000-0600-000047000000}"/>
    <hyperlink ref="B76" r:id="rId73" display="https://resultat.bagskytte.se/Archer/Details/3776881" xr:uid="{00000000-0004-0000-0600-000048000000}"/>
    <hyperlink ref="B77" r:id="rId74" display="https://resultat.bagskytte.se/Archer/Details/3260599" xr:uid="{00000000-0004-0000-0600-000049000000}"/>
    <hyperlink ref="B78" r:id="rId75" display="https://resultat.bagskytte.se/Archer/Details/2985373" xr:uid="{00000000-0004-0000-0600-00004A000000}"/>
    <hyperlink ref="B79" r:id="rId76" display="https://resultat.bagskytte.se/Archer/Details/208152" xr:uid="{00000000-0004-0000-0600-00004B000000}"/>
    <hyperlink ref="B80" r:id="rId77" display="https://resultat.bagskytte.se/Archer/Details/2240524" xr:uid="{00000000-0004-0000-0600-00004C000000}"/>
    <hyperlink ref="B81" r:id="rId78" display="https://resultat.bagskytte.se/Archer/Details/1372386" xr:uid="{00000000-0004-0000-0600-00004D000000}"/>
    <hyperlink ref="B82" r:id="rId79" display="https://resultat.bagskytte.se/Archer/Details/1356300" xr:uid="{00000000-0004-0000-0600-00004E000000}"/>
    <hyperlink ref="B83" r:id="rId80" display="https://resultat.bagskytte.se/Archer/Details/2288564" xr:uid="{00000000-0004-0000-0600-00004F000000}"/>
    <hyperlink ref="B84" r:id="rId81" display="https://resultat.bagskytte.se/Archer/Details/659808" xr:uid="{00000000-0004-0000-0600-000050000000}"/>
    <hyperlink ref="B85" r:id="rId82" display="https://resultat.bagskytte.se/Archer/Details/633939" xr:uid="{00000000-0004-0000-0600-000051000000}"/>
    <hyperlink ref="B86" r:id="rId83" display="https://resultat.bagskytte.se/Archer/Details/3288834" xr:uid="{00000000-0004-0000-0600-000052000000}"/>
    <hyperlink ref="B87" r:id="rId84" display="https://resultat.bagskytte.se/Archer/Details/1831456" xr:uid="{00000000-0004-0000-0600-000053000000}"/>
    <hyperlink ref="B88" r:id="rId85" display="https://resultat.bagskytte.se/Archer/Details/1743464" xr:uid="{00000000-0004-0000-0600-000054000000}"/>
    <hyperlink ref="B89" r:id="rId86" display="https://resultat.bagskytte.se/Archer/Details/2755749" xr:uid="{00000000-0004-0000-0600-000055000000}"/>
    <hyperlink ref="B90" r:id="rId87" display="https://resultat.bagskytte.se/Archer/Details/3925647" xr:uid="{00000000-0004-0000-0600-000056000000}"/>
    <hyperlink ref="B91" r:id="rId88" display="https://resultat.bagskytte.se/Archer/Details/3218361" xr:uid="{00000000-0004-0000-0600-000057000000}"/>
    <hyperlink ref="B92" r:id="rId89" display="https://resultat.bagskytte.se/Archer/Details/3895822" xr:uid="{00000000-0004-0000-0600-000058000000}"/>
    <hyperlink ref="B93" r:id="rId90" display="https://resultat.bagskytte.se/Archer/Details/2041523" xr:uid="{00000000-0004-0000-0600-000059000000}"/>
    <hyperlink ref="B94" r:id="rId91" display="https://resultat.bagskytte.se/Archer/Details/2007809" xr:uid="{00000000-0004-0000-0600-00005A000000}"/>
    <hyperlink ref="B95" r:id="rId92" display="https://resultat.bagskytte.se/Archer/Details/491366" xr:uid="{00000000-0004-0000-0600-00005B000000}"/>
    <hyperlink ref="B96" r:id="rId93" display="https://resultat.bagskytte.se/Archer/Details/2414796" xr:uid="{00000000-0004-0000-0600-00005C000000}"/>
    <hyperlink ref="B97" r:id="rId94" display="https://resultat.bagskytte.se/Archer/Details/1867370" xr:uid="{00000000-0004-0000-0600-00005D000000}"/>
    <hyperlink ref="B98" r:id="rId95" display="https://resultat.bagskytte.se/Archer/Details/754338" xr:uid="{00000000-0004-0000-0600-00005E000000}"/>
    <hyperlink ref="B99" r:id="rId96" display="https://resultat.bagskytte.se/Archer/Details/1582002" xr:uid="{00000000-0004-0000-0600-00005F000000}"/>
    <hyperlink ref="B100" r:id="rId97" display="https://resultat.bagskytte.se/Archer/Details/596987" xr:uid="{00000000-0004-0000-0600-000060000000}"/>
    <hyperlink ref="B101" r:id="rId98" display="https://resultat.bagskytte.se/Archer/Details/1097495" xr:uid="{00000000-0004-0000-0600-000061000000}"/>
    <hyperlink ref="B102" r:id="rId99" display="https://resultat.bagskytte.se/Archer/Details/2905416" xr:uid="{00000000-0004-0000-0600-000062000000}"/>
    <hyperlink ref="B104" r:id="rId100" display="https://resultat.bagskytte.se/Archer/Details/1943959" xr:uid="{00000000-0004-0000-0600-000063000000}"/>
    <hyperlink ref="B105" r:id="rId101" display="https://resultat.bagskytte.se/Archer/Details/1066291" xr:uid="{00000000-0004-0000-0600-000064000000}"/>
    <hyperlink ref="B106" r:id="rId102" display="https://resultat.bagskytte.se/Archer/Details/2905418" xr:uid="{00000000-0004-0000-0600-000065000000}"/>
    <hyperlink ref="B107" r:id="rId103" display="https://resultat.bagskytte.se/Archer/Details/3893405" xr:uid="{00000000-0004-0000-0600-000066000000}"/>
    <hyperlink ref="B108" r:id="rId104" display="https://resultat.bagskytte.se/Archer/Details/1596795" xr:uid="{00000000-0004-0000-0600-000067000000}"/>
    <hyperlink ref="B109" r:id="rId105" display="https://resultat.bagskytte.se/Archer/Details/2057581" xr:uid="{00000000-0004-0000-0600-000068000000}"/>
    <hyperlink ref="B110" r:id="rId106" display="https://resultat.bagskytte.se/Archer/Details/3833106" xr:uid="{00000000-0004-0000-0600-000069000000}"/>
    <hyperlink ref="B111" r:id="rId107" display="https://resultat.bagskytte.se/Archer/Details/1449317" xr:uid="{00000000-0004-0000-0600-00006A000000}"/>
    <hyperlink ref="B112" r:id="rId108" display="https://resultat.bagskytte.se/Archer/Details/696785" xr:uid="{00000000-0004-0000-0600-00006B000000}"/>
    <hyperlink ref="B113" r:id="rId109" display="https://resultat.bagskytte.se/Archer/Details/229602" xr:uid="{00000000-0004-0000-0600-00006C000000}"/>
    <hyperlink ref="B114" r:id="rId110" display="https://resultat.bagskytte.se/Archer/Details/1790395" xr:uid="{00000000-0004-0000-0600-00006D000000}"/>
    <hyperlink ref="B115" r:id="rId111" display="https://resultat.bagskytte.se/Archer/Details/1738904" xr:uid="{00000000-0004-0000-0600-00006E000000}"/>
    <hyperlink ref="B116" r:id="rId112" display="https://resultat.bagskytte.se/Archer/Details/2037447" xr:uid="{00000000-0004-0000-0600-00006F000000}"/>
    <hyperlink ref="B117" r:id="rId113" display="https://resultat.bagskytte.se/Archer/Details/2888842" xr:uid="{00000000-0004-0000-0600-000070000000}"/>
    <hyperlink ref="B118" r:id="rId114" display="https://resultat.bagskytte.se/Archer/Details/1562579" xr:uid="{00000000-0004-0000-0600-000071000000}"/>
    <hyperlink ref="B119" r:id="rId115" display="https://resultat.bagskytte.se/Archer/Details/2074100" xr:uid="{00000000-0004-0000-0600-000072000000}"/>
    <hyperlink ref="B120" r:id="rId116" display="https://resultat.bagskytte.se/Archer/Details/800763" xr:uid="{00000000-0004-0000-0600-000073000000}"/>
    <hyperlink ref="B121" r:id="rId117" display="https://resultat.bagskytte.se/Archer/Details/2898373" xr:uid="{00000000-0004-0000-0600-000074000000}"/>
    <hyperlink ref="B122" r:id="rId118" display="https://resultat.bagskytte.se/Archer/Details/1430983" xr:uid="{00000000-0004-0000-0600-000075000000}"/>
    <hyperlink ref="B123" r:id="rId119" display="https://resultat.bagskytte.se/Archer/Details/1426766" xr:uid="{00000000-0004-0000-0600-000076000000}"/>
    <hyperlink ref="B124" r:id="rId120" display="https://resultat.bagskytte.se/Archer/Details/2290340" xr:uid="{00000000-0004-0000-0600-000077000000}"/>
    <hyperlink ref="B125" r:id="rId121" display="https://resultat.bagskytte.se/Archer/Details/1470780" xr:uid="{00000000-0004-0000-0600-000078000000}"/>
    <hyperlink ref="B126" r:id="rId122" display="https://resultat.bagskytte.se/Archer/Details/688489" xr:uid="{00000000-0004-0000-0600-000079000000}"/>
    <hyperlink ref="B127" r:id="rId123" display="https://resultat.bagskytte.se/Archer/Details/2203728" xr:uid="{00000000-0004-0000-0600-00007A000000}"/>
    <hyperlink ref="B128" r:id="rId124" display="https://resultat.bagskytte.se/Archer/Details/3987375" xr:uid="{00000000-0004-0000-0600-00007B000000}"/>
    <hyperlink ref="B129" r:id="rId125" display="https://resultat.bagskytte.se/Archer/Details/1442736" xr:uid="{00000000-0004-0000-0600-00007C000000}"/>
    <hyperlink ref="B130" r:id="rId126" display="https://resultat.bagskytte.se/Archer/Details/1097483" xr:uid="{00000000-0004-0000-0600-00007D000000}"/>
    <hyperlink ref="B131" r:id="rId127" display="https://resultat.bagskytte.se/Archer/Details/2025256" xr:uid="{00000000-0004-0000-0600-00007E000000}"/>
    <hyperlink ref="B132" r:id="rId128" display="https://resultat.bagskytte.se/Archer/Details/2334923" xr:uid="{00000000-0004-0000-0600-00007F000000}"/>
    <hyperlink ref="B133" r:id="rId129" display="https://resultat.bagskytte.se/Archer/Details/464232" xr:uid="{00000000-0004-0000-0600-000080000000}"/>
    <hyperlink ref="B134" r:id="rId130" display="https://resultat.bagskytte.se/Archer/Details/1979063" xr:uid="{00000000-0004-0000-0600-000081000000}"/>
    <hyperlink ref="B135" r:id="rId131" display="https://resultat.bagskytte.se/Archer/Details/1595907" xr:uid="{00000000-0004-0000-0600-000082000000}"/>
    <hyperlink ref="B136" r:id="rId132" display="https://resultat.bagskytte.se/Archer/Details/2981565" xr:uid="{00000000-0004-0000-0600-000083000000}"/>
    <hyperlink ref="B137" r:id="rId133" display="https://resultat.bagskytte.se/Archer/Details/206546" xr:uid="{00000000-0004-0000-0600-000084000000}"/>
    <hyperlink ref="B138" r:id="rId134" display="https://resultat.bagskytte.se/Archer/Details/2258365" xr:uid="{00000000-0004-0000-0600-000085000000}"/>
  </hyperlinks>
  <pageMargins left="0.7" right="0.7" top="0.75" bottom="0.75" header="0.3" footer="0.3"/>
  <pageSetup paperSize="9" orientation="portrait" r:id="rId135"/>
  <drawing r:id="rId13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E74"/>
  <sheetViews>
    <sheetView workbookViewId="0">
      <selection activeCell="I31" sqref="I31"/>
    </sheetView>
  </sheetViews>
  <sheetFormatPr defaultRowHeight="15" x14ac:dyDescent="0.25"/>
  <cols>
    <col min="1" max="1" width="16.85546875" customWidth="1"/>
    <col min="2" max="2" width="33.85546875" customWidth="1"/>
    <col min="3" max="3" width="12.5703125" customWidth="1"/>
    <col min="4" max="4" width="11.28515625" customWidth="1"/>
  </cols>
  <sheetData>
    <row r="1" spans="1:5" ht="27" x14ac:dyDescent="0.5">
      <c r="A1" s="60" t="s">
        <v>737</v>
      </c>
    </row>
    <row r="3" spans="1:5" x14ac:dyDescent="0.25">
      <c r="A3" s="27" t="s">
        <v>731</v>
      </c>
      <c r="B3" s="56">
        <f>Resultatlista!C2</f>
        <v>0</v>
      </c>
      <c r="C3" s="66" t="s">
        <v>752</v>
      </c>
      <c r="D3" s="67">
        <f>Resultatlista!E3</f>
        <v>72</v>
      </c>
    </row>
    <row r="4" spans="1:5" x14ac:dyDescent="0.25">
      <c r="A4" s="27" t="s">
        <v>732</v>
      </c>
      <c r="B4" s="73">
        <f>Resultatlista!C3</f>
        <v>0</v>
      </c>
    </row>
    <row r="6" spans="1:5" x14ac:dyDescent="0.25">
      <c r="A6" s="57" t="s">
        <v>0</v>
      </c>
      <c r="B6" s="57" t="s">
        <v>733</v>
      </c>
      <c r="C6" s="57" t="s">
        <v>236</v>
      </c>
      <c r="D6" s="57" t="s">
        <v>734</v>
      </c>
      <c r="E6" s="57" t="s">
        <v>735</v>
      </c>
    </row>
    <row r="7" spans="1:5" x14ac:dyDescent="0.25">
      <c r="D7" s="110"/>
    </row>
    <row r="8" spans="1:5" x14ac:dyDescent="0.25">
      <c r="D8" s="110"/>
    </row>
    <row r="9" spans="1:5" x14ac:dyDescent="0.25">
      <c r="D9" s="110"/>
    </row>
    <row r="10" spans="1:5" x14ac:dyDescent="0.25">
      <c r="D10" s="110"/>
    </row>
    <row r="11" spans="1:5" x14ac:dyDescent="0.25">
      <c r="D11" s="110"/>
    </row>
    <row r="12" spans="1:5" x14ac:dyDescent="0.25">
      <c r="D12" s="110"/>
    </row>
    <row r="13" spans="1:5" x14ac:dyDescent="0.25">
      <c r="D13" s="110"/>
    </row>
    <row r="14" spans="1:5" x14ac:dyDescent="0.25">
      <c r="D14" s="110"/>
    </row>
    <row r="15" spans="1:5" x14ac:dyDescent="0.25">
      <c r="D15" s="110"/>
    </row>
    <row r="16" spans="1:5" x14ac:dyDescent="0.25">
      <c r="D16" s="110"/>
    </row>
    <row r="17" spans="4:4" x14ac:dyDescent="0.25">
      <c r="D17" s="110"/>
    </row>
    <row r="18" spans="4:4" x14ac:dyDescent="0.25">
      <c r="D18" s="110"/>
    </row>
    <row r="19" spans="4:4" x14ac:dyDescent="0.25">
      <c r="D19" s="110"/>
    </row>
    <row r="20" spans="4:4" x14ac:dyDescent="0.25">
      <c r="D20" s="110"/>
    </row>
    <row r="21" spans="4:4" x14ac:dyDescent="0.25">
      <c r="D21" s="110"/>
    </row>
    <row r="22" spans="4:4" x14ac:dyDescent="0.25">
      <c r="D22" s="110"/>
    </row>
    <row r="23" spans="4:4" x14ac:dyDescent="0.25">
      <c r="D23" s="110"/>
    </row>
    <row r="24" spans="4:4" x14ac:dyDescent="0.25">
      <c r="D24" s="110"/>
    </row>
    <row r="25" spans="4:4" x14ac:dyDescent="0.25">
      <c r="D25" s="110"/>
    </row>
    <row r="26" spans="4:4" x14ac:dyDescent="0.25">
      <c r="D26" s="110"/>
    </row>
    <row r="27" spans="4:4" x14ac:dyDescent="0.25">
      <c r="D27" s="110"/>
    </row>
    <row r="28" spans="4:4" x14ac:dyDescent="0.25">
      <c r="D28" s="110"/>
    </row>
    <row r="29" spans="4:4" x14ac:dyDescent="0.25">
      <c r="D29" s="110"/>
    </row>
    <row r="30" spans="4:4" x14ac:dyDescent="0.25">
      <c r="D30" s="110"/>
    </row>
    <row r="31" spans="4:4" x14ac:dyDescent="0.25">
      <c r="D31" s="110"/>
    </row>
    <row r="32" spans="4:4" x14ac:dyDescent="0.25">
      <c r="D32" s="110"/>
    </row>
    <row r="33" spans="4:4" x14ac:dyDescent="0.25">
      <c r="D33" s="110"/>
    </row>
    <row r="34" spans="4:4" x14ac:dyDescent="0.25">
      <c r="D34" s="110"/>
    </row>
    <row r="35" spans="4:4" x14ac:dyDescent="0.25">
      <c r="D35" s="110"/>
    </row>
    <row r="36" spans="4:4" x14ac:dyDescent="0.25">
      <c r="D36" s="110"/>
    </row>
    <row r="37" spans="4:4" x14ac:dyDescent="0.25">
      <c r="D37" s="110"/>
    </row>
    <row r="38" spans="4:4" x14ac:dyDescent="0.25">
      <c r="D38" s="110"/>
    </row>
    <row r="39" spans="4:4" x14ac:dyDescent="0.25">
      <c r="D39" s="110"/>
    </row>
    <row r="40" spans="4:4" x14ac:dyDescent="0.25">
      <c r="D40" s="110"/>
    </row>
    <row r="41" spans="4:4" x14ac:dyDescent="0.25">
      <c r="D41" s="110"/>
    </row>
    <row r="42" spans="4:4" x14ac:dyDescent="0.25">
      <c r="D42" s="110"/>
    </row>
    <row r="43" spans="4:4" x14ac:dyDescent="0.25">
      <c r="D43" s="110"/>
    </row>
    <row r="44" spans="4:4" x14ac:dyDescent="0.25">
      <c r="D44" s="110"/>
    </row>
    <row r="45" spans="4:4" x14ac:dyDescent="0.25">
      <c r="D45" s="110"/>
    </row>
    <row r="46" spans="4:4" x14ac:dyDescent="0.25">
      <c r="D46" s="110"/>
    </row>
    <row r="47" spans="4:4" x14ac:dyDescent="0.25">
      <c r="D47" s="110"/>
    </row>
    <row r="48" spans="4:4" x14ac:dyDescent="0.25">
      <c r="D48" s="110"/>
    </row>
    <row r="49" spans="4:4" x14ac:dyDescent="0.25">
      <c r="D49" s="110"/>
    </row>
    <row r="50" spans="4:4" x14ac:dyDescent="0.25">
      <c r="D50" s="110"/>
    </row>
    <row r="51" spans="4:4" x14ac:dyDescent="0.25">
      <c r="D51" s="110"/>
    </row>
    <row r="52" spans="4:4" x14ac:dyDescent="0.25">
      <c r="D52" s="110"/>
    </row>
    <row r="53" spans="4:4" x14ac:dyDescent="0.25">
      <c r="D53" s="110"/>
    </row>
    <row r="54" spans="4:4" x14ac:dyDescent="0.25">
      <c r="D54" s="110"/>
    </row>
    <row r="55" spans="4:4" x14ac:dyDescent="0.25">
      <c r="D55" s="110"/>
    </row>
    <row r="56" spans="4:4" x14ac:dyDescent="0.25">
      <c r="D56" s="110"/>
    </row>
    <row r="57" spans="4:4" x14ac:dyDescent="0.25">
      <c r="D57" s="110"/>
    </row>
    <row r="58" spans="4:4" x14ac:dyDescent="0.25">
      <c r="D58" s="110"/>
    </row>
    <row r="59" spans="4:4" x14ac:dyDescent="0.25">
      <c r="D59" s="110"/>
    </row>
    <row r="60" spans="4:4" x14ac:dyDescent="0.25">
      <c r="D60" s="110"/>
    </row>
    <row r="61" spans="4:4" x14ac:dyDescent="0.25">
      <c r="D61" s="110"/>
    </row>
    <row r="62" spans="4:4" x14ac:dyDescent="0.25">
      <c r="D62" s="110"/>
    </row>
    <row r="63" spans="4:4" x14ac:dyDescent="0.25">
      <c r="D63" s="110"/>
    </row>
    <row r="64" spans="4:4" x14ac:dyDescent="0.25">
      <c r="D64" s="110"/>
    </row>
    <row r="65" spans="4:4" x14ac:dyDescent="0.25">
      <c r="D65" s="110"/>
    </row>
    <row r="66" spans="4:4" x14ac:dyDescent="0.25">
      <c r="D66" s="110"/>
    </row>
    <row r="67" spans="4:4" x14ac:dyDescent="0.25">
      <c r="D67" s="110"/>
    </row>
    <row r="68" spans="4:4" x14ac:dyDescent="0.25">
      <c r="D68" s="110"/>
    </row>
    <row r="69" spans="4:4" x14ac:dyDescent="0.25">
      <c r="D69" s="110"/>
    </row>
    <row r="70" spans="4:4" x14ac:dyDescent="0.25">
      <c r="D70" s="110"/>
    </row>
    <row r="71" spans="4:4" x14ac:dyDescent="0.25">
      <c r="D71" s="110"/>
    </row>
    <row r="72" spans="4:4" x14ac:dyDescent="0.25">
      <c r="D72" s="110"/>
    </row>
    <row r="73" spans="4:4" x14ac:dyDescent="0.25">
      <c r="D73" s="110"/>
    </row>
    <row r="74" spans="4:4" x14ac:dyDescent="0.25">
      <c r="D74" s="110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12"/>
  <dimension ref="A1:K444"/>
  <sheetViews>
    <sheetView topLeftCell="A76" zoomScale="85" zoomScaleNormal="85" workbookViewId="0">
      <selection activeCell="J32" sqref="J32"/>
    </sheetView>
  </sheetViews>
  <sheetFormatPr defaultRowHeight="15" x14ac:dyDescent="0.25"/>
  <cols>
    <col min="1" max="1" width="3.28515625" bestFit="1" customWidth="1"/>
    <col min="2" max="2" width="23.85546875" bestFit="1" customWidth="1"/>
    <col min="3" max="3" width="38" bestFit="1" customWidth="1"/>
    <col min="4" max="4" width="2.42578125" bestFit="1" customWidth="1"/>
    <col min="5" max="5" width="4.28515625" bestFit="1" customWidth="1"/>
    <col min="6" max="6" width="13.5703125" bestFit="1" customWidth="1"/>
    <col min="7" max="7" width="4.28515625" bestFit="1" customWidth="1"/>
    <col min="8" max="9" width="3.28515625" bestFit="1" customWidth="1"/>
    <col min="10" max="10" width="4.85546875" bestFit="1" customWidth="1"/>
  </cols>
  <sheetData>
    <row r="1" spans="1:10" ht="22.5" x14ac:dyDescent="0.25">
      <c r="A1" s="2"/>
    </row>
    <row r="2" spans="1:10" ht="16.5" x14ac:dyDescent="0.25">
      <c r="A2" s="1"/>
    </row>
    <row r="3" spans="1:10" x14ac:dyDescent="0.25">
      <c r="A3" s="6"/>
    </row>
    <row r="4" spans="1:10" x14ac:dyDescent="0.25">
      <c r="A4" s="7">
        <v>1</v>
      </c>
      <c r="B4" s="8" t="s">
        <v>326</v>
      </c>
      <c r="C4" s="7" t="s">
        <v>21</v>
      </c>
      <c r="D4" s="7" t="s">
        <v>15</v>
      </c>
      <c r="E4" s="7" t="s">
        <v>16</v>
      </c>
      <c r="F4" s="7" t="s">
        <v>17</v>
      </c>
      <c r="G4" s="7">
        <v>534</v>
      </c>
      <c r="H4" s="7">
        <v>7</v>
      </c>
      <c r="I4" s="7">
        <v>4</v>
      </c>
      <c r="J4" s="7">
        <v>7.42</v>
      </c>
    </row>
    <row r="5" spans="1:10" x14ac:dyDescent="0.25">
      <c r="A5" s="7">
        <v>2</v>
      </c>
      <c r="B5" s="8" t="s">
        <v>660</v>
      </c>
      <c r="C5" s="7" t="s">
        <v>75</v>
      </c>
      <c r="D5" s="7" t="s">
        <v>15</v>
      </c>
      <c r="E5" s="7" t="s">
        <v>16</v>
      </c>
      <c r="F5" s="7" t="s">
        <v>17</v>
      </c>
      <c r="G5" s="7">
        <v>528</v>
      </c>
      <c r="H5" s="7">
        <v>7</v>
      </c>
      <c r="I5" s="7">
        <v>1</v>
      </c>
      <c r="J5" s="7">
        <v>7.33</v>
      </c>
    </row>
    <row r="6" spans="1:10" x14ac:dyDescent="0.25">
      <c r="A6" s="7">
        <v>3</v>
      </c>
      <c r="B6" s="8" t="s">
        <v>661</v>
      </c>
      <c r="C6" s="7" t="s">
        <v>35</v>
      </c>
      <c r="D6" s="7" t="s">
        <v>15</v>
      </c>
      <c r="E6" s="7" t="s">
        <v>16</v>
      </c>
      <c r="F6" s="7" t="s">
        <v>17</v>
      </c>
      <c r="G6" s="7">
        <v>494</v>
      </c>
      <c r="H6" s="7">
        <v>5</v>
      </c>
      <c r="I6" s="7">
        <v>2</v>
      </c>
      <c r="J6" s="7">
        <v>6.86</v>
      </c>
    </row>
    <row r="7" spans="1:10" x14ac:dyDescent="0.25">
      <c r="A7" s="7">
        <v>1</v>
      </c>
      <c r="B7" s="8" t="s">
        <v>406</v>
      </c>
      <c r="C7" s="7" t="s">
        <v>25</v>
      </c>
      <c r="D7" s="7" t="s">
        <v>15</v>
      </c>
      <c r="E7" s="7" t="s">
        <v>24</v>
      </c>
      <c r="F7" s="7" t="s">
        <v>17</v>
      </c>
      <c r="G7" s="7">
        <v>636</v>
      </c>
      <c r="H7" s="7">
        <v>17</v>
      </c>
      <c r="I7" s="7">
        <v>7</v>
      </c>
      <c r="J7" s="7">
        <v>8.83</v>
      </c>
    </row>
    <row r="8" spans="1:10" x14ac:dyDescent="0.25">
      <c r="A8" s="7">
        <v>2</v>
      </c>
      <c r="B8" s="8" t="s">
        <v>141</v>
      </c>
      <c r="C8" s="7" t="s">
        <v>28</v>
      </c>
      <c r="D8" s="7" t="s">
        <v>15</v>
      </c>
      <c r="E8" s="7" t="s">
        <v>24</v>
      </c>
      <c r="F8" s="7" t="s">
        <v>17</v>
      </c>
      <c r="G8" s="7">
        <v>619</v>
      </c>
      <c r="H8" s="7">
        <v>14</v>
      </c>
      <c r="I8" s="7">
        <v>4</v>
      </c>
      <c r="J8" s="7">
        <v>8.6</v>
      </c>
    </row>
    <row r="9" spans="1:10" x14ac:dyDescent="0.25">
      <c r="A9" s="7">
        <v>3</v>
      </c>
      <c r="B9" s="8" t="s">
        <v>312</v>
      </c>
      <c r="C9" s="7" t="s">
        <v>26</v>
      </c>
      <c r="D9" s="7" t="s">
        <v>15</v>
      </c>
      <c r="E9" s="7" t="s">
        <v>24</v>
      </c>
      <c r="F9" s="7" t="s">
        <v>17</v>
      </c>
      <c r="G9" s="7">
        <v>608</v>
      </c>
      <c r="H9" s="7">
        <v>13</v>
      </c>
      <c r="I9" s="7">
        <v>5</v>
      </c>
      <c r="J9" s="7">
        <v>8.44</v>
      </c>
    </row>
    <row r="10" spans="1:10" x14ac:dyDescent="0.25">
      <c r="A10" s="7">
        <v>4</v>
      </c>
      <c r="B10" s="8" t="s">
        <v>662</v>
      </c>
      <c r="C10" s="7" t="s">
        <v>39</v>
      </c>
      <c r="D10" s="7" t="s">
        <v>15</v>
      </c>
      <c r="E10" s="7" t="s">
        <v>24</v>
      </c>
      <c r="F10" s="7" t="s">
        <v>17</v>
      </c>
      <c r="G10" s="7">
        <v>606</v>
      </c>
      <c r="H10" s="7">
        <v>17</v>
      </c>
      <c r="I10" s="7">
        <v>7</v>
      </c>
      <c r="J10" s="7">
        <v>8.42</v>
      </c>
    </row>
    <row r="11" spans="1:10" x14ac:dyDescent="0.25">
      <c r="A11" s="7">
        <v>5</v>
      </c>
      <c r="B11" s="8" t="s">
        <v>318</v>
      </c>
      <c r="C11" s="7" t="s">
        <v>286</v>
      </c>
      <c r="D11" s="7" t="s">
        <v>15</v>
      </c>
      <c r="E11" s="7" t="s">
        <v>24</v>
      </c>
      <c r="F11" s="7" t="s">
        <v>17</v>
      </c>
      <c r="G11" s="7">
        <v>576</v>
      </c>
      <c r="H11" s="7">
        <v>8</v>
      </c>
      <c r="I11" s="7">
        <v>3</v>
      </c>
      <c r="J11" s="7">
        <v>8</v>
      </c>
    </row>
    <row r="12" spans="1:10" x14ac:dyDescent="0.25">
      <c r="A12" s="7">
        <v>6</v>
      </c>
      <c r="B12" s="8" t="s">
        <v>557</v>
      </c>
      <c r="C12" s="7" t="s">
        <v>286</v>
      </c>
      <c r="D12" s="7" t="s">
        <v>15</v>
      </c>
      <c r="E12" s="7" t="s">
        <v>24</v>
      </c>
      <c r="F12" s="7" t="s">
        <v>17</v>
      </c>
      <c r="G12" s="7">
        <v>550</v>
      </c>
      <c r="H12" s="7">
        <v>10</v>
      </c>
      <c r="I12" s="7">
        <v>3</v>
      </c>
      <c r="J12" s="7">
        <v>7.64</v>
      </c>
    </row>
    <row r="13" spans="1:10" x14ac:dyDescent="0.25">
      <c r="A13" s="7">
        <v>7</v>
      </c>
      <c r="B13" s="8" t="s">
        <v>663</v>
      </c>
      <c r="C13" s="7" t="s">
        <v>30</v>
      </c>
      <c r="D13" s="7" t="s">
        <v>15</v>
      </c>
      <c r="E13" s="7" t="s">
        <v>24</v>
      </c>
      <c r="F13" s="7" t="s">
        <v>17</v>
      </c>
      <c r="G13" s="7">
        <v>545</v>
      </c>
      <c r="H13" s="7">
        <v>11</v>
      </c>
      <c r="I13" s="7">
        <v>3</v>
      </c>
      <c r="J13" s="7">
        <v>7.57</v>
      </c>
    </row>
    <row r="14" spans="1:10" x14ac:dyDescent="0.25">
      <c r="A14" s="7">
        <v>8</v>
      </c>
      <c r="B14" s="8" t="s">
        <v>552</v>
      </c>
      <c r="C14" s="7" t="s">
        <v>139</v>
      </c>
      <c r="D14" s="7" t="s">
        <v>15</v>
      </c>
      <c r="E14" s="7" t="s">
        <v>24</v>
      </c>
      <c r="F14" s="7" t="s">
        <v>17</v>
      </c>
      <c r="G14" s="7">
        <v>528</v>
      </c>
      <c r="H14" s="7">
        <v>7</v>
      </c>
      <c r="I14" s="7">
        <v>2</v>
      </c>
      <c r="J14" s="7">
        <v>7.33</v>
      </c>
    </row>
    <row r="15" spans="1:10" ht="30" x14ac:dyDescent="0.25">
      <c r="A15" s="7">
        <v>9</v>
      </c>
      <c r="B15" s="8" t="s">
        <v>556</v>
      </c>
      <c r="C15" s="7" t="s">
        <v>51</v>
      </c>
      <c r="D15" s="7" t="s">
        <v>15</v>
      </c>
      <c r="E15" s="7" t="s">
        <v>24</v>
      </c>
      <c r="F15" s="7" t="s">
        <v>17</v>
      </c>
      <c r="G15" s="7">
        <v>521</v>
      </c>
      <c r="H15" s="7">
        <v>3</v>
      </c>
      <c r="I15" s="7">
        <v>1</v>
      </c>
      <c r="J15" s="7">
        <v>7.24</v>
      </c>
    </row>
    <row r="16" spans="1:10" x14ac:dyDescent="0.25">
      <c r="A16" s="7">
        <v>10</v>
      </c>
      <c r="B16" s="8" t="s">
        <v>317</v>
      </c>
      <c r="C16" s="7" t="s">
        <v>257</v>
      </c>
      <c r="D16" s="7" t="s">
        <v>15</v>
      </c>
      <c r="E16" s="7" t="s">
        <v>24</v>
      </c>
      <c r="F16" s="7" t="s">
        <v>17</v>
      </c>
      <c r="G16" s="7">
        <v>509</v>
      </c>
      <c r="H16" s="7">
        <v>6</v>
      </c>
      <c r="I16" s="7">
        <v>2</v>
      </c>
      <c r="J16" s="7">
        <v>7.07</v>
      </c>
    </row>
    <row r="17" spans="1:11" x14ac:dyDescent="0.25">
      <c r="A17" s="7">
        <v>11</v>
      </c>
      <c r="B17" s="8" t="s">
        <v>559</v>
      </c>
      <c r="C17" s="7" t="s">
        <v>30</v>
      </c>
      <c r="D17" s="7" t="s">
        <v>15</v>
      </c>
      <c r="E17" s="7" t="s">
        <v>24</v>
      </c>
      <c r="F17" s="7" t="s">
        <v>17</v>
      </c>
      <c r="G17" s="7">
        <v>507</v>
      </c>
      <c r="H17" s="7">
        <v>8</v>
      </c>
      <c r="I17" s="7">
        <v>3</v>
      </c>
      <c r="J17" s="7">
        <v>7.04</v>
      </c>
    </row>
    <row r="18" spans="1:11" x14ac:dyDescent="0.25">
      <c r="A18" s="7">
        <v>12</v>
      </c>
      <c r="B18" s="8" t="s">
        <v>323</v>
      </c>
      <c r="C18" s="7" t="s">
        <v>286</v>
      </c>
      <c r="D18" s="7" t="s">
        <v>15</v>
      </c>
      <c r="E18" s="7" t="s">
        <v>24</v>
      </c>
      <c r="F18" s="7" t="s">
        <v>17</v>
      </c>
      <c r="G18" s="7">
        <v>506</v>
      </c>
      <c r="H18" s="7">
        <v>3</v>
      </c>
      <c r="I18" s="7">
        <v>1</v>
      </c>
      <c r="J18" s="7">
        <v>7.03</v>
      </c>
    </row>
    <row r="19" spans="1:11" x14ac:dyDescent="0.25">
      <c r="A19" s="7">
        <v>13</v>
      </c>
      <c r="B19" s="8" t="s">
        <v>320</v>
      </c>
      <c r="C19" s="7" t="s">
        <v>32</v>
      </c>
      <c r="D19" s="7" t="s">
        <v>15</v>
      </c>
      <c r="E19" s="7" t="s">
        <v>24</v>
      </c>
      <c r="F19" s="7" t="s">
        <v>17</v>
      </c>
      <c r="G19" s="7">
        <v>502</v>
      </c>
      <c r="H19" s="7">
        <v>7</v>
      </c>
      <c r="I19" s="7">
        <v>2</v>
      </c>
      <c r="J19" s="7">
        <v>6.97</v>
      </c>
    </row>
    <row r="20" spans="1:11" x14ac:dyDescent="0.25">
      <c r="A20" s="7">
        <v>14</v>
      </c>
      <c r="B20" s="8" t="s">
        <v>322</v>
      </c>
      <c r="C20" s="7" t="s">
        <v>139</v>
      </c>
      <c r="D20" s="7" t="s">
        <v>15</v>
      </c>
      <c r="E20" s="7" t="s">
        <v>24</v>
      </c>
      <c r="F20" s="7" t="s">
        <v>17</v>
      </c>
      <c r="G20" s="7">
        <v>448</v>
      </c>
      <c r="H20" s="7">
        <v>2</v>
      </c>
      <c r="I20" s="7">
        <v>1</v>
      </c>
      <c r="J20" s="7">
        <v>6.22</v>
      </c>
      <c r="K20" s="3"/>
    </row>
    <row r="21" spans="1:11" x14ac:dyDescent="0.25">
      <c r="A21" s="7">
        <v>15</v>
      </c>
      <c r="B21" s="8" t="s">
        <v>325</v>
      </c>
      <c r="C21" s="7" t="s">
        <v>52</v>
      </c>
      <c r="D21" s="7" t="s">
        <v>15</v>
      </c>
      <c r="E21" s="7" t="s">
        <v>24</v>
      </c>
      <c r="F21" s="7" t="s">
        <v>17</v>
      </c>
      <c r="G21" s="7">
        <v>431</v>
      </c>
      <c r="H21" s="7">
        <v>0</v>
      </c>
      <c r="I21" s="7">
        <v>0</v>
      </c>
      <c r="J21" s="7">
        <v>5.99</v>
      </c>
      <c r="K21" s="3"/>
    </row>
    <row r="22" spans="1:11" x14ac:dyDescent="0.25">
      <c r="A22" s="7">
        <v>16</v>
      </c>
      <c r="B22" s="8" t="s">
        <v>319</v>
      </c>
      <c r="C22" s="7" t="s">
        <v>34</v>
      </c>
      <c r="D22" s="7" t="s">
        <v>15</v>
      </c>
      <c r="E22" s="7" t="s">
        <v>24</v>
      </c>
      <c r="F22" s="7" t="s">
        <v>17</v>
      </c>
      <c r="G22" s="7">
        <v>402</v>
      </c>
      <c r="H22" s="7">
        <v>4</v>
      </c>
      <c r="I22" s="7">
        <v>1</v>
      </c>
      <c r="J22" s="7">
        <v>5.58</v>
      </c>
      <c r="K22" s="3"/>
    </row>
    <row r="23" spans="1:11" x14ac:dyDescent="0.25">
      <c r="A23" s="7">
        <v>17</v>
      </c>
      <c r="B23" s="8" t="s">
        <v>330</v>
      </c>
      <c r="C23" s="7" t="s">
        <v>55</v>
      </c>
      <c r="D23" s="7" t="s">
        <v>15</v>
      </c>
      <c r="E23" s="7" t="s">
        <v>24</v>
      </c>
      <c r="F23" s="7" t="s">
        <v>17</v>
      </c>
      <c r="G23" s="7">
        <v>386</v>
      </c>
      <c r="H23" s="7">
        <v>7</v>
      </c>
      <c r="I23" s="7">
        <v>0</v>
      </c>
      <c r="J23" s="7">
        <v>5.36</v>
      </c>
      <c r="K23" s="3"/>
    </row>
    <row r="24" spans="1:11" x14ac:dyDescent="0.25">
      <c r="A24" s="7">
        <v>1</v>
      </c>
      <c r="B24" s="8" t="s">
        <v>327</v>
      </c>
      <c r="C24" s="7" t="s">
        <v>50</v>
      </c>
      <c r="D24" s="7" t="s">
        <v>15</v>
      </c>
      <c r="E24" s="7" t="s">
        <v>38</v>
      </c>
      <c r="F24" s="7" t="s">
        <v>17</v>
      </c>
      <c r="G24" s="7">
        <v>641</v>
      </c>
      <c r="H24" s="7">
        <v>21</v>
      </c>
      <c r="I24" s="7">
        <v>8</v>
      </c>
      <c r="J24" s="7">
        <v>8.9</v>
      </c>
      <c r="K24" s="3"/>
    </row>
    <row r="25" spans="1:11" x14ac:dyDescent="0.25">
      <c r="A25" s="7">
        <v>2</v>
      </c>
      <c r="B25" s="8" t="s">
        <v>664</v>
      </c>
      <c r="C25" s="7" t="s">
        <v>42</v>
      </c>
      <c r="D25" s="7" t="s">
        <v>15</v>
      </c>
      <c r="E25" s="7" t="s">
        <v>38</v>
      </c>
      <c r="F25" s="7" t="s">
        <v>17</v>
      </c>
      <c r="G25" s="7">
        <v>551</v>
      </c>
      <c r="H25" s="7">
        <v>6</v>
      </c>
      <c r="I25" s="7">
        <v>0</v>
      </c>
      <c r="J25" s="7">
        <v>7.65</v>
      </c>
      <c r="K25" s="3"/>
    </row>
    <row r="26" spans="1:11" x14ac:dyDescent="0.25">
      <c r="A26" s="7">
        <v>3</v>
      </c>
      <c r="B26" s="8" t="s">
        <v>331</v>
      </c>
      <c r="C26" s="7" t="s">
        <v>52</v>
      </c>
      <c r="D26" s="7" t="s">
        <v>15</v>
      </c>
      <c r="E26" s="7" t="s">
        <v>38</v>
      </c>
      <c r="F26" s="7" t="s">
        <v>17</v>
      </c>
      <c r="G26" s="7">
        <v>536</v>
      </c>
      <c r="H26" s="7">
        <v>6</v>
      </c>
      <c r="I26" s="7">
        <v>3</v>
      </c>
      <c r="J26" s="7">
        <v>7.44</v>
      </c>
      <c r="K26" s="3"/>
    </row>
    <row r="27" spans="1:11" x14ac:dyDescent="0.25">
      <c r="A27" s="7">
        <v>4</v>
      </c>
      <c r="B27" s="8" t="s">
        <v>333</v>
      </c>
      <c r="C27" s="7" t="s">
        <v>251</v>
      </c>
      <c r="D27" s="7" t="s">
        <v>15</v>
      </c>
      <c r="E27" s="7" t="s">
        <v>38</v>
      </c>
      <c r="F27" s="7" t="s">
        <v>17</v>
      </c>
      <c r="G27" s="7">
        <v>516</v>
      </c>
      <c r="H27" s="7">
        <v>3</v>
      </c>
      <c r="I27" s="7">
        <v>0</v>
      </c>
      <c r="J27" s="7">
        <v>7.17</v>
      </c>
      <c r="K27" s="3"/>
    </row>
    <row r="28" spans="1:11" x14ac:dyDescent="0.25">
      <c r="A28" s="7">
        <v>5</v>
      </c>
      <c r="B28" s="8" t="s">
        <v>329</v>
      </c>
      <c r="C28" s="7" t="s">
        <v>30</v>
      </c>
      <c r="D28" s="7" t="s">
        <v>15</v>
      </c>
      <c r="E28" s="7" t="s">
        <v>38</v>
      </c>
      <c r="F28" s="7" t="s">
        <v>17</v>
      </c>
      <c r="G28" s="7">
        <v>399</v>
      </c>
      <c r="H28" s="7">
        <v>5</v>
      </c>
      <c r="I28" s="7">
        <v>1</v>
      </c>
      <c r="J28" s="7">
        <v>5.54</v>
      </c>
      <c r="K28" s="3"/>
    </row>
    <row r="29" spans="1:11" x14ac:dyDescent="0.25">
      <c r="A29" s="7">
        <v>1</v>
      </c>
      <c r="B29" s="8" t="s">
        <v>335</v>
      </c>
      <c r="C29" s="7" t="s">
        <v>33</v>
      </c>
      <c r="D29" s="7" t="s">
        <v>15</v>
      </c>
      <c r="E29" s="7" t="s">
        <v>41</v>
      </c>
      <c r="F29" s="7" t="s">
        <v>17</v>
      </c>
      <c r="G29" s="7">
        <v>619</v>
      </c>
      <c r="H29" s="7">
        <v>16</v>
      </c>
      <c r="I29" s="7">
        <v>3</v>
      </c>
      <c r="J29" s="7">
        <v>8.6</v>
      </c>
      <c r="K29" s="3"/>
    </row>
    <row r="30" spans="1:11" x14ac:dyDescent="0.25">
      <c r="A30" s="7">
        <v>2</v>
      </c>
      <c r="B30" s="8" t="s">
        <v>483</v>
      </c>
      <c r="C30" s="7" t="s">
        <v>231</v>
      </c>
      <c r="D30" s="7" t="s">
        <v>15</v>
      </c>
      <c r="E30" s="7" t="s">
        <v>41</v>
      </c>
      <c r="F30" s="7" t="s">
        <v>17</v>
      </c>
      <c r="G30" s="7">
        <v>583</v>
      </c>
      <c r="H30" s="7">
        <v>13</v>
      </c>
      <c r="I30" s="7">
        <v>4</v>
      </c>
      <c r="J30" s="7">
        <v>8.1</v>
      </c>
      <c r="K30" s="3"/>
    </row>
    <row r="31" spans="1:11" x14ac:dyDescent="0.25">
      <c r="A31" s="7">
        <v>3</v>
      </c>
      <c r="B31" s="8" t="s">
        <v>563</v>
      </c>
      <c r="C31" s="7" t="s">
        <v>30</v>
      </c>
      <c r="D31" s="7" t="s">
        <v>15</v>
      </c>
      <c r="E31" s="7" t="s">
        <v>41</v>
      </c>
      <c r="F31" s="7" t="s">
        <v>17</v>
      </c>
      <c r="G31" s="7">
        <v>564</v>
      </c>
      <c r="H31" s="7">
        <v>7</v>
      </c>
      <c r="I31" s="7">
        <v>3</v>
      </c>
      <c r="J31" s="7">
        <v>7.83</v>
      </c>
      <c r="K31" s="3"/>
    </row>
    <row r="32" spans="1:11" x14ac:dyDescent="0.25">
      <c r="A32" s="7">
        <v>4</v>
      </c>
      <c r="B32" s="8" t="s">
        <v>562</v>
      </c>
      <c r="C32" s="7" t="s">
        <v>14</v>
      </c>
      <c r="D32" s="7" t="s">
        <v>15</v>
      </c>
      <c r="E32" s="7" t="s">
        <v>41</v>
      </c>
      <c r="F32" s="7" t="s">
        <v>17</v>
      </c>
      <c r="G32" s="7">
        <v>467</v>
      </c>
      <c r="H32" s="7">
        <v>2</v>
      </c>
      <c r="I32" s="7">
        <v>0</v>
      </c>
      <c r="J32" s="7">
        <v>6.49</v>
      </c>
      <c r="K32" s="3"/>
    </row>
    <row r="33" spans="1:11" x14ac:dyDescent="0.25">
      <c r="A33" s="7">
        <v>1</v>
      </c>
      <c r="B33" s="8" t="s">
        <v>665</v>
      </c>
      <c r="C33" s="7" t="s">
        <v>23</v>
      </c>
      <c r="D33" s="7" t="s">
        <v>43</v>
      </c>
      <c r="E33" s="7" t="s">
        <v>16</v>
      </c>
      <c r="F33" s="7" t="s">
        <v>17</v>
      </c>
      <c r="G33" s="7">
        <v>667</v>
      </c>
      <c r="H33" s="7">
        <v>35</v>
      </c>
      <c r="I33" s="7">
        <v>11</v>
      </c>
      <c r="J33" s="7">
        <v>9.26</v>
      </c>
      <c r="K33" s="3"/>
    </row>
    <row r="34" spans="1:11" x14ac:dyDescent="0.25">
      <c r="A34" s="7">
        <v>2</v>
      </c>
      <c r="B34" s="8" t="s">
        <v>367</v>
      </c>
      <c r="C34" s="7" t="s">
        <v>37</v>
      </c>
      <c r="D34" s="7" t="s">
        <v>43</v>
      </c>
      <c r="E34" s="7" t="s">
        <v>16</v>
      </c>
      <c r="F34" s="7" t="s">
        <v>17</v>
      </c>
      <c r="G34" s="7">
        <v>653</v>
      </c>
      <c r="H34" s="7">
        <v>25</v>
      </c>
      <c r="I34" s="7">
        <v>9</v>
      </c>
      <c r="J34" s="7">
        <v>9.07</v>
      </c>
    </row>
    <row r="35" spans="1:11" x14ac:dyDescent="0.25">
      <c r="A35" s="7">
        <v>3</v>
      </c>
      <c r="B35" s="8" t="s">
        <v>566</v>
      </c>
      <c r="C35" s="7" t="s">
        <v>97</v>
      </c>
      <c r="D35" s="7" t="s">
        <v>43</v>
      </c>
      <c r="E35" s="7" t="s">
        <v>16</v>
      </c>
      <c r="F35" s="7" t="s">
        <v>17</v>
      </c>
      <c r="G35" s="7">
        <v>650</v>
      </c>
      <c r="H35" s="7">
        <v>20</v>
      </c>
      <c r="I35" s="7">
        <v>5</v>
      </c>
      <c r="J35" s="7">
        <v>9.0299999999999994</v>
      </c>
    </row>
    <row r="36" spans="1:11" x14ac:dyDescent="0.25">
      <c r="A36" s="7">
        <v>4</v>
      </c>
      <c r="B36" s="8" t="s">
        <v>337</v>
      </c>
      <c r="C36" s="7" t="s">
        <v>165</v>
      </c>
      <c r="D36" s="7" t="s">
        <v>43</v>
      </c>
      <c r="E36" s="7" t="s">
        <v>16</v>
      </c>
      <c r="F36" s="7" t="s">
        <v>17</v>
      </c>
      <c r="G36" s="7">
        <v>642</v>
      </c>
      <c r="H36" s="7">
        <v>23</v>
      </c>
      <c r="I36" s="7">
        <v>9</v>
      </c>
      <c r="J36" s="7">
        <v>8.92</v>
      </c>
    </row>
    <row r="37" spans="1:11" x14ac:dyDescent="0.25">
      <c r="A37" s="7">
        <v>5</v>
      </c>
      <c r="B37" s="8" t="s">
        <v>666</v>
      </c>
      <c r="C37" s="7" t="s">
        <v>33</v>
      </c>
      <c r="D37" s="7" t="s">
        <v>43</v>
      </c>
      <c r="E37" s="7" t="s">
        <v>16</v>
      </c>
      <c r="F37" s="7" t="s">
        <v>17</v>
      </c>
      <c r="G37" s="7">
        <v>641</v>
      </c>
      <c r="H37" s="7">
        <v>24</v>
      </c>
      <c r="I37" s="7">
        <v>7</v>
      </c>
      <c r="J37" s="7">
        <v>8.9</v>
      </c>
    </row>
    <row r="38" spans="1:11" x14ac:dyDescent="0.25">
      <c r="A38" s="7">
        <v>6</v>
      </c>
      <c r="B38" s="8" t="s">
        <v>307</v>
      </c>
      <c r="C38" s="7" t="s">
        <v>49</v>
      </c>
      <c r="D38" s="7" t="s">
        <v>43</v>
      </c>
      <c r="E38" s="7" t="s">
        <v>16</v>
      </c>
      <c r="F38" s="7" t="s">
        <v>17</v>
      </c>
      <c r="G38" s="7">
        <v>615</v>
      </c>
      <c r="H38" s="7">
        <v>17</v>
      </c>
      <c r="I38" s="7">
        <v>9</v>
      </c>
      <c r="J38" s="7">
        <v>8.5399999999999991</v>
      </c>
    </row>
    <row r="39" spans="1:11" x14ac:dyDescent="0.25">
      <c r="A39" s="7">
        <v>7</v>
      </c>
      <c r="B39" s="8" t="s">
        <v>567</v>
      </c>
      <c r="C39" s="7" t="s">
        <v>46</v>
      </c>
      <c r="D39" s="7" t="s">
        <v>43</v>
      </c>
      <c r="E39" s="7" t="s">
        <v>16</v>
      </c>
      <c r="F39" s="7" t="s">
        <v>17</v>
      </c>
      <c r="G39" s="7">
        <v>609</v>
      </c>
      <c r="H39" s="7">
        <v>11</v>
      </c>
      <c r="I39" s="7">
        <v>4</v>
      </c>
      <c r="J39" s="7">
        <v>8.4600000000000009</v>
      </c>
    </row>
    <row r="40" spans="1:11" x14ac:dyDescent="0.25">
      <c r="A40" s="7">
        <v>8</v>
      </c>
      <c r="B40" s="8" t="s">
        <v>338</v>
      </c>
      <c r="C40" s="7" t="s">
        <v>22</v>
      </c>
      <c r="D40" s="7" t="s">
        <v>43</v>
      </c>
      <c r="E40" s="7" t="s">
        <v>16</v>
      </c>
      <c r="F40" s="7" t="s">
        <v>17</v>
      </c>
      <c r="G40" s="7">
        <v>606</v>
      </c>
      <c r="H40" s="7">
        <v>11</v>
      </c>
      <c r="I40" s="7">
        <v>3</v>
      </c>
      <c r="J40" s="7">
        <v>8.42</v>
      </c>
    </row>
    <row r="41" spans="1:11" x14ac:dyDescent="0.25">
      <c r="A41" s="7">
        <v>9</v>
      </c>
      <c r="B41" s="8" t="s">
        <v>530</v>
      </c>
      <c r="C41" s="7" t="s">
        <v>97</v>
      </c>
      <c r="D41" s="7" t="s">
        <v>43</v>
      </c>
      <c r="E41" s="7" t="s">
        <v>16</v>
      </c>
      <c r="F41" s="7" t="s">
        <v>17</v>
      </c>
      <c r="G41" s="7">
        <v>582</v>
      </c>
      <c r="H41" s="7">
        <v>13</v>
      </c>
      <c r="I41" s="7">
        <v>3</v>
      </c>
      <c r="J41" s="7">
        <v>8.08</v>
      </c>
    </row>
    <row r="42" spans="1:11" x14ac:dyDescent="0.25">
      <c r="A42" s="7">
        <v>10</v>
      </c>
      <c r="B42" s="8" t="s">
        <v>339</v>
      </c>
      <c r="C42" s="7" t="s">
        <v>23</v>
      </c>
      <c r="D42" s="7" t="s">
        <v>43</v>
      </c>
      <c r="E42" s="7" t="s">
        <v>16</v>
      </c>
      <c r="F42" s="7" t="s">
        <v>17</v>
      </c>
      <c r="G42" s="7">
        <v>554</v>
      </c>
      <c r="H42" s="7">
        <v>10</v>
      </c>
      <c r="I42" s="7">
        <v>6</v>
      </c>
      <c r="J42" s="7">
        <v>7.69</v>
      </c>
    </row>
    <row r="43" spans="1:11" x14ac:dyDescent="0.25">
      <c r="A43" s="7">
        <v>11</v>
      </c>
      <c r="B43" s="8" t="s">
        <v>569</v>
      </c>
      <c r="C43" s="7" t="s">
        <v>116</v>
      </c>
      <c r="D43" s="7" t="s">
        <v>43</v>
      </c>
      <c r="E43" s="7" t="s">
        <v>16</v>
      </c>
      <c r="F43" s="7" t="s">
        <v>17</v>
      </c>
      <c r="G43" s="7">
        <v>524</v>
      </c>
      <c r="H43" s="7">
        <v>5</v>
      </c>
      <c r="I43" s="7">
        <v>2</v>
      </c>
      <c r="J43" s="7">
        <v>7.28</v>
      </c>
    </row>
    <row r="44" spans="1:11" x14ac:dyDescent="0.25">
      <c r="A44" s="7">
        <v>1</v>
      </c>
      <c r="B44" s="8" t="s">
        <v>346</v>
      </c>
      <c r="C44" s="7" t="s">
        <v>137</v>
      </c>
      <c r="D44" s="7" t="s">
        <v>43</v>
      </c>
      <c r="E44" s="7" t="s">
        <v>24</v>
      </c>
      <c r="F44" s="7" t="s">
        <v>17</v>
      </c>
      <c r="G44" s="7">
        <v>691</v>
      </c>
      <c r="H44" s="7">
        <v>45</v>
      </c>
      <c r="I44" s="7">
        <v>20</v>
      </c>
      <c r="J44" s="7">
        <v>9.6</v>
      </c>
    </row>
    <row r="45" spans="1:11" x14ac:dyDescent="0.25">
      <c r="A45" s="7">
        <v>2</v>
      </c>
      <c r="B45" s="8" t="s">
        <v>340</v>
      </c>
      <c r="C45" s="7" t="s">
        <v>231</v>
      </c>
      <c r="D45" s="7" t="s">
        <v>43</v>
      </c>
      <c r="E45" s="7" t="s">
        <v>24</v>
      </c>
      <c r="F45" s="7" t="s">
        <v>17</v>
      </c>
      <c r="G45" s="7">
        <v>690</v>
      </c>
      <c r="H45" s="7">
        <v>42</v>
      </c>
      <c r="I45" s="7">
        <v>14</v>
      </c>
      <c r="J45" s="7">
        <v>9.58</v>
      </c>
    </row>
    <row r="46" spans="1:11" x14ac:dyDescent="0.25">
      <c r="A46" s="7">
        <v>3</v>
      </c>
      <c r="B46" s="8" t="s">
        <v>351</v>
      </c>
      <c r="C46" s="7" t="s">
        <v>75</v>
      </c>
      <c r="D46" s="7" t="s">
        <v>43</v>
      </c>
      <c r="E46" s="7" t="s">
        <v>24</v>
      </c>
      <c r="F46" s="7" t="s">
        <v>17</v>
      </c>
      <c r="G46" s="7">
        <v>689</v>
      </c>
      <c r="H46" s="7">
        <v>47</v>
      </c>
      <c r="I46" s="7">
        <v>16</v>
      </c>
      <c r="J46" s="7">
        <v>9.57</v>
      </c>
    </row>
    <row r="47" spans="1:11" x14ac:dyDescent="0.25">
      <c r="A47" s="7">
        <v>4</v>
      </c>
      <c r="B47" s="8" t="s">
        <v>667</v>
      </c>
      <c r="C47" s="7" t="s">
        <v>75</v>
      </c>
      <c r="D47" s="7" t="s">
        <v>43</v>
      </c>
      <c r="E47" s="7" t="s">
        <v>24</v>
      </c>
      <c r="F47" s="7" t="s">
        <v>17</v>
      </c>
      <c r="G47" s="7">
        <v>688</v>
      </c>
      <c r="H47" s="7">
        <v>44</v>
      </c>
      <c r="I47" s="7">
        <v>16</v>
      </c>
      <c r="J47" s="7">
        <v>9.56</v>
      </c>
    </row>
    <row r="48" spans="1:11" x14ac:dyDescent="0.25">
      <c r="A48" s="7">
        <v>5</v>
      </c>
      <c r="B48" s="8" t="s">
        <v>668</v>
      </c>
      <c r="C48" s="7" t="s">
        <v>45</v>
      </c>
      <c r="D48" s="7" t="s">
        <v>43</v>
      </c>
      <c r="E48" s="7" t="s">
        <v>24</v>
      </c>
      <c r="F48" s="7" t="s">
        <v>17</v>
      </c>
      <c r="G48" s="7">
        <v>685</v>
      </c>
      <c r="H48" s="7">
        <v>43</v>
      </c>
      <c r="I48" s="7">
        <v>17</v>
      </c>
      <c r="J48" s="7">
        <v>9.51</v>
      </c>
    </row>
    <row r="49" spans="1:10" x14ac:dyDescent="0.25">
      <c r="A49" s="7">
        <v>6</v>
      </c>
      <c r="B49" s="8" t="s">
        <v>344</v>
      </c>
      <c r="C49" s="7" t="s">
        <v>28</v>
      </c>
      <c r="D49" s="7" t="s">
        <v>43</v>
      </c>
      <c r="E49" s="7" t="s">
        <v>24</v>
      </c>
      <c r="F49" s="7" t="s">
        <v>17</v>
      </c>
      <c r="G49" s="7">
        <v>679</v>
      </c>
      <c r="H49" s="7">
        <v>33</v>
      </c>
      <c r="I49" s="7">
        <v>10</v>
      </c>
      <c r="J49" s="7">
        <v>9.43</v>
      </c>
    </row>
    <row r="50" spans="1:10" x14ac:dyDescent="0.25">
      <c r="A50" s="7">
        <v>7</v>
      </c>
      <c r="B50" s="8" t="s">
        <v>369</v>
      </c>
      <c r="C50" s="7" t="s">
        <v>298</v>
      </c>
      <c r="D50" s="7" t="s">
        <v>43</v>
      </c>
      <c r="E50" s="7" t="s">
        <v>24</v>
      </c>
      <c r="F50" s="7" t="s">
        <v>17</v>
      </c>
      <c r="G50" s="7">
        <v>675</v>
      </c>
      <c r="H50" s="7">
        <v>37</v>
      </c>
      <c r="I50" s="7">
        <v>14</v>
      </c>
      <c r="J50" s="7">
        <v>9.3800000000000008</v>
      </c>
    </row>
    <row r="51" spans="1:10" x14ac:dyDescent="0.25">
      <c r="A51" s="7">
        <v>8</v>
      </c>
      <c r="B51" s="8" t="s">
        <v>669</v>
      </c>
      <c r="C51" s="7" t="s">
        <v>23</v>
      </c>
      <c r="D51" s="7" t="s">
        <v>43</v>
      </c>
      <c r="E51" s="7" t="s">
        <v>24</v>
      </c>
      <c r="F51" s="7" t="s">
        <v>17</v>
      </c>
      <c r="G51" s="7">
        <v>672</v>
      </c>
      <c r="H51" s="7">
        <v>34</v>
      </c>
      <c r="I51" s="7">
        <v>18</v>
      </c>
      <c r="J51" s="7">
        <v>9.33</v>
      </c>
    </row>
    <row r="52" spans="1:10" x14ac:dyDescent="0.25">
      <c r="A52" s="7">
        <v>9</v>
      </c>
      <c r="B52" s="8" t="s">
        <v>349</v>
      </c>
      <c r="C52" s="7" t="s">
        <v>33</v>
      </c>
      <c r="D52" s="7" t="s">
        <v>43</v>
      </c>
      <c r="E52" s="7" t="s">
        <v>24</v>
      </c>
      <c r="F52" s="7" t="s">
        <v>17</v>
      </c>
      <c r="G52" s="7">
        <v>670</v>
      </c>
      <c r="H52" s="7">
        <v>33</v>
      </c>
      <c r="I52" s="7">
        <v>11</v>
      </c>
      <c r="J52" s="7">
        <v>9.31</v>
      </c>
    </row>
    <row r="53" spans="1:10" x14ac:dyDescent="0.25">
      <c r="A53" s="7">
        <v>10</v>
      </c>
      <c r="B53" s="8" t="s">
        <v>343</v>
      </c>
      <c r="C53" s="7" t="s">
        <v>137</v>
      </c>
      <c r="D53" s="7" t="s">
        <v>43</v>
      </c>
      <c r="E53" s="7" t="s">
        <v>24</v>
      </c>
      <c r="F53" s="7" t="s">
        <v>17</v>
      </c>
      <c r="G53" s="7">
        <v>670</v>
      </c>
      <c r="H53" s="7">
        <v>32</v>
      </c>
      <c r="I53" s="7">
        <v>16</v>
      </c>
      <c r="J53" s="7">
        <v>9.31</v>
      </c>
    </row>
    <row r="54" spans="1:10" x14ac:dyDescent="0.25">
      <c r="A54" s="7">
        <v>11</v>
      </c>
      <c r="B54" s="8" t="s">
        <v>354</v>
      </c>
      <c r="C54" s="7" t="s">
        <v>75</v>
      </c>
      <c r="D54" s="7" t="s">
        <v>43</v>
      </c>
      <c r="E54" s="7" t="s">
        <v>24</v>
      </c>
      <c r="F54" s="7" t="s">
        <v>17</v>
      </c>
      <c r="G54" s="7">
        <v>669</v>
      </c>
      <c r="H54" s="7">
        <v>39</v>
      </c>
      <c r="I54" s="7">
        <v>16</v>
      </c>
      <c r="J54" s="7">
        <v>9.2899999999999991</v>
      </c>
    </row>
    <row r="55" spans="1:10" x14ac:dyDescent="0.25">
      <c r="A55" s="7">
        <v>12</v>
      </c>
      <c r="B55" s="8" t="s">
        <v>353</v>
      </c>
      <c r="C55" s="7" t="s">
        <v>137</v>
      </c>
      <c r="D55" s="7" t="s">
        <v>43</v>
      </c>
      <c r="E55" s="7" t="s">
        <v>24</v>
      </c>
      <c r="F55" s="7" t="s">
        <v>17</v>
      </c>
      <c r="G55" s="7">
        <v>669</v>
      </c>
      <c r="H55" s="7">
        <v>32</v>
      </c>
      <c r="I55" s="7">
        <v>17</v>
      </c>
      <c r="J55" s="7">
        <v>9.2899999999999991</v>
      </c>
    </row>
    <row r="56" spans="1:10" x14ac:dyDescent="0.25">
      <c r="A56" s="7">
        <v>13</v>
      </c>
      <c r="B56" s="8" t="s">
        <v>368</v>
      </c>
      <c r="C56" s="7" t="s">
        <v>33</v>
      </c>
      <c r="D56" s="7" t="s">
        <v>43</v>
      </c>
      <c r="E56" s="7" t="s">
        <v>24</v>
      </c>
      <c r="F56" s="7" t="s">
        <v>17</v>
      </c>
      <c r="G56" s="7">
        <v>668</v>
      </c>
      <c r="H56" s="7">
        <v>33</v>
      </c>
      <c r="I56" s="7">
        <v>14</v>
      </c>
      <c r="J56" s="7">
        <v>9.2799999999999994</v>
      </c>
    </row>
    <row r="57" spans="1:10" x14ac:dyDescent="0.25">
      <c r="A57" s="7">
        <v>14</v>
      </c>
      <c r="B57" s="8" t="s">
        <v>572</v>
      </c>
      <c r="C57" s="7" t="s">
        <v>232</v>
      </c>
      <c r="D57" s="7" t="s">
        <v>43</v>
      </c>
      <c r="E57" s="7" t="s">
        <v>24</v>
      </c>
      <c r="F57" s="7" t="s">
        <v>17</v>
      </c>
      <c r="G57" s="7">
        <v>664</v>
      </c>
      <c r="H57" s="7">
        <v>32</v>
      </c>
      <c r="I57" s="7">
        <v>11</v>
      </c>
      <c r="J57" s="7">
        <v>9.2200000000000006</v>
      </c>
    </row>
    <row r="58" spans="1:10" x14ac:dyDescent="0.25">
      <c r="A58" s="7">
        <v>15</v>
      </c>
      <c r="B58" s="8" t="s">
        <v>355</v>
      </c>
      <c r="C58" s="7" t="s">
        <v>25</v>
      </c>
      <c r="D58" s="7" t="s">
        <v>43</v>
      </c>
      <c r="E58" s="7" t="s">
        <v>24</v>
      </c>
      <c r="F58" s="7" t="s">
        <v>17</v>
      </c>
      <c r="G58" s="7">
        <v>664</v>
      </c>
      <c r="H58" s="7">
        <v>30</v>
      </c>
      <c r="I58" s="7">
        <v>11</v>
      </c>
      <c r="J58" s="7">
        <v>9.2200000000000006</v>
      </c>
    </row>
    <row r="59" spans="1:10" x14ac:dyDescent="0.25">
      <c r="A59" s="7">
        <v>16</v>
      </c>
      <c r="B59" s="8" t="s">
        <v>670</v>
      </c>
      <c r="C59" s="7" t="s">
        <v>37</v>
      </c>
      <c r="D59" s="7" t="s">
        <v>43</v>
      </c>
      <c r="E59" s="7" t="s">
        <v>24</v>
      </c>
      <c r="F59" s="7" t="s">
        <v>17</v>
      </c>
      <c r="G59" s="7">
        <v>662</v>
      </c>
      <c r="H59" s="7">
        <v>29</v>
      </c>
      <c r="I59" s="7">
        <v>9</v>
      </c>
      <c r="J59" s="7">
        <v>9.19</v>
      </c>
    </row>
    <row r="60" spans="1:10" x14ac:dyDescent="0.25">
      <c r="A60" s="7">
        <v>17</v>
      </c>
      <c r="B60" s="8" t="s">
        <v>671</v>
      </c>
      <c r="C60" s="7" t="s">
        <v>233</v>
      </c>
      <c r="D60" s="7" t="s">
        <v>43</v>
      </c>
      <c r="E60" s="7" t="s">
        <v>24</v>
      </c>
      <c r="F60" s="7" t="s">
        <v>17</v>
      </c>
      <c r="G60" s="7">
        <v>659</v>
      </c>
      <c r="H60" s="7">
        <v>30</v>
      </c>
      <c r="I60" s="7">
        <v>7</v>
      </c>
      <c r="J60" s="7">
        <v>9.15</v>
      </c>
    </row>
    <row r="61" spans="1:10" x14ac:dyDescent="0.25">
      <c r="A61" s="7">
        <v>18</v>
      </c>
      <c r="B61" s="8" t="s">
        <v>345</v>
      </c>
      <c r="C61" s="7" t="s">
        <v>29</v>
      </c>
      <c r="D61" s="7" t="s">
        <v>43</v>
      </c>
      <c r="E61" s="7" t="s">
        <v>24</v>
      </c>
      <c r="F61" s="7" t="s">
        <v>17</v>
      </c>
      <c r="G61" s="7">
        <v>659</v>
      </c>
      <c r="H61" s="7">
        <v>25</v>
      </c>
      <c r="I61" s="7">
        <v>4</v>
      </c>
      <c r="J61" s="7">
        <v>9.15</v>
      </c>
    </row>
    <row r="62" spans="1:10" x14ac:dyDescent="0.25">
      <c r="A62" s="7">
        <v>19</v>
      </c>
      <c r="B62" s="8" t="s">
        <v>356</v>
      </c>
      <c r="C62" s="7" t="s">
        <v>47</v>
      </c>
      <c r="D62" s="7" t="s">
        <v>43</v>
      </c>
      <c r="E62" s="7" t="s">
        <v>24</v>
      </c>
      <c r="F62" s="7" t="s">
        <v>17</v>
      </c>
      <c r="G62" s="7">
        <v>658</v>
      </c>
      <c r="H62" s="7">
        <v>33</v>
      </c>
      <c r="I62" s="7">
        <v>9</v>
      </c>
      <c r="J62" s="7">
        <v>9.14</v>
      </c>
    </row>
    <row r="63" spans="1:10" x14ac:dyDescent="0.25">
      <c r="A63" s="7">
        <v>20</v>
      </c>
      <c r="B63" s="8" t="s">
        <v>578</v>
      </c>
      <c r="C63" s="7" t="s">
        <v>240</v>
      </c>
      <c r="D63" s="7" t="s">
        <v>43</v>
      </c>
      <c r="E63" s="7" t="s">
        <v>24</v>
      </c>
      <c r="F63" s="7" t="s">
        <v>17</v>
      </c>
      <c r="G63" s="7">
        <v>658</v>
      </c>
      <c r="H63" s="7">
        <v>26</v>
      </c>
      <c r="I63" s="7">
        <v>10</v>
      </c>
      <c r="J63" s="7">
        <v>9.14</v>
      </c>
    </row>
    <row r="64" spans="1:10" x14ac:dyDescent="0.25">
      <c r="A64" s="7">
        <v>21</v>
      </c>
      <c r="B64" s="8" t="s">
        <v>362</v>
      </c>
      <c r="C64" s="7" t="s">
        <v>55</v>
      </c>
      <c r="D64" s="7" t="s">
        <v>43</v>
      </c>
      <c r="E64" s="7" t="s">
        <v>24</v>
      </c>
      <c r="F64" s="7" t="s">
        <v>17</v>
      </c>
      <c r="G64" s="7">
        <v>658</v>
      </c>
      <c r="H64" s="7">
        <v>23</v>
      </c>
      <c r="I64" s="7">
        <v>5</v>
      </c>
      <c r="J64" s="7">
        <v>9.14</v>
      </c>
    </row>
    <row r="65" spans="1:10" x14ac:dyDescent="0.25">
      <c r="A65" s="7">
        <v>22</v>
      </c>
      <c r="B65" s="8" t="s">
        <v>672</v>
      </c>
      <c r="C65" s="7" t="s">
        <v>61</v>
      </c>
      <c r="D65" s="7" t="s">
        <v>43</v>
      </c>
      <c r="E65" s="7" t="s">
        <v>24</v>
      </c>
      <c r="F65" s="7" t="s">
        <v>17</v>
      </c>
      <c r="G65" s="7">
        <v>654</v>
      </c>
      <c r="H65" s="7">
        <v>25</v>
      </c>
      <c r="I65" s="7">
        <v>11</v>
      </c>
      <c r="J65" s="7">
        <v>9.08</v>
      </c>
    </row>
    <row r="66" spans="1:10" x14ac:dyDescent="0.25">
      <c r="A66" s="7">
        <v>23</v>
      </c>
      <c r="B66" s="8" t="s">
        <v>673</v>
      </c>
      <c r="C66" s="7" t="s">
        <v>231</v>
      </c>
      <c r="D66" s="7" t="s">
        <v>43</v>
      </c>
      <c r="E66" s="7" t="s">
        <v>24</v>
      </c>
      <c r="F66" s="7" t="s">
        <v>17</v>
      </c>
      <c r="G66" s="7">
        <v>651</v>
      </c>
      <c r="H66" s="7">
        <v>25</v>
      </c>
      <c r="I66" s="7">
        <v>8</v>
      </c>
      <c r="J66" s="7">
        <v>9.0399999999999991</v>
      </c>
    </row>
    <row r="67" spans="1:10" x14ac:dyDescent="0.25">
      <c r="A67" s="7">
        <v>24</v>
      </c>
      <c r="B67" s="8" t="s">
        <v>361</v>
      </c>
      <c r="C67" s="7" t="s">
        <v>36</v>
      </c>
      <c r="D67" s="7" t="s">
        <v>43</v>
      </c>
      <c r="E67" s="7" t="s">
        <v>24</v>
      </c>
      <c r="F67" s="7" t="s">
        <v>17</v>
      </c>
      <c r="G67" s="7">
        <v>651</v>
      </c>
      <c r="H67" s="7">
        <v>21</v>
      </c>
      <c r="I67" s="7">
        <v>7</v>
      </c>
      <c r="J67" s="7">
        <v>9.0399999999999991</v>
      </c>
    </row>
    <row r="68" spans="1:10" x14ac:dyDescent="0.25">
      <c r="A68" s="7">
        <v>25</v>
      </c>
      <c r="B68" s="8" t="s">
        <v>347</v>
      </c>
      <c r="C68" s="7" t="s">
        <v>47</v>
      </c>
      <c r="D68" s="7" t="s">
        <v>43</v>
      </c>
      <c r="E68" s="7" t="s">
        <v>24</v>
      </c>
      <c r="F68" s="7" t="s">
        <v>17</v>
      </c>
      <c r="G68" s="7">
        <v>647</v>
      </c>
      <c r="H68" s="7">
        <v>18</v>
      </c>
      <c r="I68" s="7">
        <v>9</v>
      </c>
      <c r="J68" s="7">
        <v>8.99</v>
      </c>
    </row>
    <row r="69" spans="1:10" x14ac:dyDescent="0.25">
      <c r="A69" s="7">
        <v>26</v>
      </c>
      <c r="B69" s="8" t="s">
        <v>574</v>
      </c>
      <c r="C69" s="7" t="s">
        <v>231</v>
      </c>
      <c r="D69" s="7" t="s">
        <v>43</v>
      </c>
      <c r="E69" s="7" t="s">
        <v>24</v>
      </c>
      <c r="F69" s="7" t="s">
        <v>17</v>
      </c>
      <c r="G69" s="7">
        <v>646</v>
      </c>
      <c r="H69" s="7">
        <v>24</v>
      </c>
      <c r="I69" s="7">
        <v>10</v>
      </c>
      <c r="J69" s="7">
        <v>8.9700000000000006</v>
      </c>
    </row>
    <row r="70" spans="1:10" x14ac:dyDescent="0.25">
      <c r="A70" s="7">
        <v>27</v>
      </c>
      <c r="B70" s="8" t="s">
        <v>357</v>
      </c>
      <c r="C70" s="7" t="s">
        <v>33</v>
      </c>
      <c r="D70" s="7" t="s">
        <v>43</v>
      </c>
      <c r="E70" s="7" t="s">
        <v>24</v>
      </c>
      <c r="F70" s="7" t="s">
        <v>17</v>
      </c>
      <c r="G70" s="7">
        <v>646</v>
      </c>
      <c r="H70" s="7">
        <v>18</v>
      </c>
      <c r="I70" s="7">
        <v>5</v>
      </c>
      <c r="J70" s="7">
        <v>8.9700000000000006</v>
      </c>
    </row>
    <row r="71" spans="1:10" x14ac:dyDescent="0.25">
      <c r="A71" s="7">
        <v>28</v>
      </c>
      <c r="B71" s="8" t="s">
        <v>577</v>
      </c>
      <c r="C71" s="7" t="s">
        <v>116</v>
      </c>
      <c r="D71" s="7" t="s">
        <v>43</v>
      </c>
      <c r="E71" s="7" t="s">
        <v>24</v>
      </c>
      <c r="F71" s="7" t="s">
        <v>17</v>
      </c>
      <c r="G71" s="7">
        <v>644</v>
      </c>
      <c r="H71" s="7">
        <v>19</v>
      </c>
      <c r="I71" s="7">
        <v>10</v>
      </c>
      <c r="J71" s="7">
        <v>8.94</v>
      </c>
    </row>
    <row r="72" spans="1:10" x14ac:dyDescent="0.25">
      <c r="A72" s="7">
        <v>29</v>
      </c>
      <c r="B72" s="8" t="s">
        <v>359</v>
      </c>
      <c r="C72" s="7" t="s">
        <v>47</v>
      </c>
      <c r="D72" s="7" t="s">
        <v>43</v>
      </c>
      <c r="E72" s="7" t="s">
        <v>24</v>
      </c>
      <c r="F72" s="7" t="s">
        <v>17</v>
      </c>
      <c r="G72" s="7">
        <v>642</v>
      </c>
      <c r="H72" s="7">
        <v>25</v>
      </c>
      <c r="I72" s="7">
        <v>10</v>
      </c>
      <c r="J72" s="7">
        <v>8.92</v>
      </c>
    </row>
    <row r="73" spans="1:10" x14ac:dyDescent="0.25">
      <c r="A73" s="7">
        <v>30</v>
      </c>
      <c r="B73" s="8" t="s">
        <v>365</v>
      </c>
      <c r="C73" s="7" t="s">
        <v>49</v>
      </c>
      <c r="D73" s="7" t="s">
        <v>43</v>
      </c>
      <c r="E73" s="7" t="s">
        <v>24</v>
      </c>
      <c r="F73" s="7" t="s">
        <v>17</v>
      </c>
      <c r="G73" s="7">
        <v>642</v>
      </c>
      <c r="H73" s="7">
        <v>18</v>
      </c>
      <c r="I73" s="7">
        <v>5</v>
      </c>
      <c r="J73" s="7">
        <v>8.92</v>
      </c>
    </row>
    <row r="74" spans="1:10" x14ac:dyDescent="0.25">
      <c r="A74" s="7">
        <v>31</v>
      </c>
      <c r="B74" s="8" t="s">
        <v>576</v>
      </c>
      <c r="C74" s="7" t="s">
        <v>22</v>
      </c>
      <c r="D74" s="7" t="s">
        <v>43</v>
      </c>
      <c r="E74" s="7" t="s">
        <v>24</v>
      </c>
      <c r="F74" s="7" t="s">
        <v>17</v>
      </c>
      <c r="G74" s="7">
        <v>641</v>
      </c>
      <c r="H74" s="7">
        <v>27</v>
      </c>
      <c r="I74" s="7">
        <v>8</v>
      </c>
      <c r="J74" s="7">
        <v>8.9</v>
      </c>
    </row>
    <row r="75" spans="1:10" ht="30" x14ac:dyDescent="0.25">
      <c r="A75" s="7">
        <v>32</v>
      </c>
      <c r="B75" s="8" t="s">
        <v>586</v>
      </c>
      <c r="C75" s="7" t="s">
        <v>126</v>
      </c>
      <c r="D75" s="7" t="s">
        <v>43</v>
      </c>
      <c r="E75" s="7" t="s">
        <v>24</v>
      </c>
      <c r="F75" s="7" t="s">
        <v>17</v>
      </c>
      <c r="G75" s="7">
        <v>641</v>
      </c>
      <c r="H75" s="7">
        <v>18</v>
      </c>
      <c r="I75" s="7">
        <v>9</v>
      </c>
      <c r="J75" s="7">
        <v>8.9</v>
      </c>
    </row>
    <row r="76" spans="1:10" x14ac:dyDescent="0.25">
      <c r="A76" s="7">
        <v>33</v>
      </c>
      <c r="B76" s="8" t="s">
        <v>674</v>
      </c>
      <c r="C76" s="7" t="s">
        <v>97</v>
      </c>
      <c r="D76" s="7" t="s">
        <v>43</v>
      </c>
      <c r="E76" s="7" t="s">
        <v>24</v>
      </c>
      <c r="F76" s="7" t="s">
        <v>17</v>
      </c>
      <c r="G76" s="7">
        <v>638</v>
      </c>
      <c r="H76" s="7">
        <v>24</v>
      </c>
      <c r="I76" s="7">
        <v>10</v>
      </c>
      <c r="J76" s="7">
        <v>8.86</v>
      </c>
    </row>
    <row r="77" spans="1:10" x14ac:dyDescent="0.25">
      <c r="A77" s="7">
        <v>34</v>
      </c>
      <c r="B77" s="8" t="s">
        <v>675</v>
      </c>
      <c r="C77" s="7" t="s">
        <v>46</v>
      </c>
      <c r="D77" s="7" t="s">
        <v>43</v>
      </c>
      <c r="E77" s="7" t="s">
        <v>24</v>
      </c>
      <c r="F77" s="7" t="s">
        <v>17</v>
      </c>
      <c r="G77" s="7">
        <v>638</v>
      </c>
      <c r="H77" s="7">
        <v>24</v>
      </c>
      <c r="I77" s="7">
        <v>9</v>
      </c>
      <c r="J77" s="7">
        <v>8.86</v>
      </c>
    </row>
    <row r="78" spans="1:10" x14ac:dyDescent="0.25">
      <c r="A78" s="7">
        <v>35</v>
      </c>
      <c r="B78" s="8" t="s">
        <v>676</v>
      </c>
      <c r="C78" s="7" t="s">
        <v>677</v>
      </c>
      <c r="D78" s="7" t="s">
        <v>43</v>
      </c>
      <c r="E78" s="7" t="s">
        <v>24</v>
      </c>
      <c r="F78" s="7" t="s">
        <v>17</v>
      </c>
      <c r="G78" s="7">
        <v>637</v>
      </c>
      <c r="H78" s="7">
        <v>21</v>
      </c>
      <c r="I78" s="7">
        <v>3</v>
      </c>
      <c r="J78" s="7">
        <v>8.85</v>
      </c>
    </row>
    <row r="79" spans="1:10" x14ac:dyDescent="0.25">
      <c r="A79" s="7">
        <v>36</v>
      </c>
      <c r="B79" s="8" t="s">
        <v>111</v>
      </c>
      <c r="C79" s="7" t="s">
        <v>51</v>
      </c>
      <c r="D79" s="7" t="s">
        <v>43</v>
      </c>
      <c r="E79" s="7" t="s">
        <v>24</v>
      </c>
      <c r="F79" s="7" t="s">
        <v>17</v>
      </c>
      <c r="G79" s="7">
        <v>637</v>
      </c>
      <c r="H79" s="7">
        <v>17</v>
      </c>
      <c r="I79" s="7">
        <v>5</v>
      </c>
      <c r="J79" s="7">
        <v>8.85</v>
      </c>
    </row>
    <row r="80" spans="1:10" x14ac:dyDescent="0.25">
      <c r="A80" s="7">
        <v>37</v>
      </c>
      <c r="B80" s="8" t="s">
        <v>678</v>
      </c>
      <c r="C80" s="7" t="s">
        <v>46</v>
      </c>
      <c r="D80" s="7" t="s">
        <v>43</v>
      </c>
      <c r="E80" s="7" t="s">
        <v>24</v>
      </c>
      <c r="F80" s="7" t="s">
        <v>17</v>
      </c>
      <c r="G80" s="7">
        <v>635</v>
      </c>
      <c r="H80" s="7">
        <v>21</v>
      </c>
      <c r="I80" s="7">
        <v>8</v>
      </c>
      <c r="J80" s="7">
        <v>8.82</v>
      </c>
    </row>
    <row r="81" spans="1:10" x14ac:dyDescent="0.25">
      <c r="A81" s="7">
        <v>38</v>
      </c>
      <c r="B81" s="8" t="s">
        <v>350</v>
      </c>
      <c r="C81" s="7" t="s">
        <v>23</v>
      </c>
      <c r="D81" s="7" t="s">
        <v>43</v>
      </c>
      <c r="E81" s="7" t="s">
        <v>24</v>
      </c>
      <c r="F81" s="7" t="s">
        <v>17</v>
      </c>
      <c r="G81" s="7">
        <v>634</v>
      </c>
      <c r="H81" s="7">
        <v>27</v>
      </c>
      <c r="I81" s="7">
        <v>7</v>
      </c>
      <c r="J81" s="7">
        <v>8.81</v>
      </c>
    </row>
    <row r="82" spans="1:10" x14ac:dyDescent="0.25">
      <c r="A82" s="7">
        <v>39</v>
      </c>
      <c r="B82" s="8" t="s">
        <v>679</v>
      </c>
      <c r="C82" s="7" t="s">
        <v>303</v>
      </c>
      <c r="D82" s="7" t="s">
        <v>43</v>
      </c>
      <c r="E82" s="7" t="s">
        <v>24</v>
      </c>
      <c r="F82" s="7" t="s">
        <v>17</v>
      </c>
      <c r="G82" s="7">
        <v>632</v>
      </c>
      <c r="H82" s="7">
        <v>21</v>
      </c>
      <c r="I82" s="7">
        <v>5</v>
      </c>
      <c r="J82" s="7">
        <v>8.7799999999999994</v>
      </c>
    </row>
    <row r="83" spans="1:10" x14ac:dyDescent="0.25">
      <c r="A83" s="7">
        <v>40</v>
      </c>
      <c r="B83" s="8" t="s">
        <v>582</v>
      </c>
      <c r="C83" s="7" t="s">
        <v>35</v>
      </c>
      <c r="D83" s="7" t="s">
        <v>43</v>
      </c>
      <c r="E83" s="7" t="s">
        <v>24</v>
      </c>
      <c r="F83" s="7" t="s">
        <v>17</v>
      </c>
      <c r="G83" s="7">
        <v>630</v>
      </c>
      <c r="H83" s="7">
        <v>21</v>
      </c>
      <c r="I83" s="7">
        <v>8</v>
      </c>
      <c r="J83" s="7">
        <v>8.75</v>
      </c>
    </row>
    <row r="84" spans="1:10" x14ac:dyDescent="0.25">
      <c r="A84" s="7">
        <v>41</v>
      </c>
      <c r="B84" s="8" t="s">
        <v>680</v>
      </c>
      <c r="C84" s="7" t="s">
        <v>35</v>
      </c>
      <c r="D84" s="7" t="s">
        <v>43</v>
      </c>
      <c r="E84" s="7" t="s">
        <v>24</v>
      </c>
      <c r="F84" s="7" t="s">
        <v>17</v>
      </c>
      <c r="G84" s="7">
        <v>627</v>
      </c>
      <c r="H84" s="7">
        <v>21</v>
      </c>
      <c r="I84" s="7">
        <v>8</v>
      </c>
      <c r="J84" s="7">
        <v>8.7100000000000009</v>
      </c>
    </row>
    <row r="85" spans="1:10" x14ac:dyDescent="0.25">
      <c r="A85" s="7">
        <v>42</v>
      </c>
      <c r="B85" s="8" t="s">
        <v>681</v>
      </c>
      <c r="C85" s="7" t="s">
        <v>45</v>
      </c>
      <c r="D85" s="7" t="s">
        <v>43</v>
      </c>
      <c r="E85" s="7" t="s">
        <v>24</v>
      </c>
      <c r="F85" s="7" t="s">
        <v>17</v>
      </c>
      <c r="G85" s="7">
        <v>626</v>
      </c>
      <c r="H85" s="7">
        <v>26</v>
      </c>
      <c r="I85" s="7">
        <v>6</v>
      </c>
      <c r="J85" s="7">
        <v>8.69</v>
      </c>
    </row>
    <row r="86" spans="1:10" x14ac:dyDescent="0.25">
      <c r="A86" s="7">
        <v>43</v>
      </c>
      <c r="B86" s="8" t="s">
        <v>575</v>
      </c>
      <c r="C86" s="7" t="s">
        <v>233</v>
      </c>
      <c r="D86" s="7" t="s">
        <v>43</v>
      </c>
      <c r="E86" s="7" t="s">
        <v>24</v>
      </c>
      <c r="F86" s="7" t="s">
        <v>17</v>
      </c>
      <c r="G86" s="7">
        <v>623</v>
      </c>
      <c r="H86" s="7">
        <v>19</v>
      </c>
      <c r="I86" s="7">
        <v>4</v>
      </c>
      <c r="J86" s="7">
        <v>8.65</v>
      </c>
    </row>
    <row r="87" spans="1:10" x14ac:dyDescent="0.25">
      <c r="A87" s="7">
        <v>44</v>
      </c>
      <c r="B87" s="8" t="s">
        <v>682</v>
      </c>
      <c r="C87" s="7" t="s">
        <v>251</v>
      </c>
      <c r="D87" s="7" t="s">
        <v>43</v>
      </c>
      <c r="E87" s="7" t="s">
        <v>24</v>
      </c>
      <c r="F87" s="7" t="s">
        <v>17</v>
      </c>
      <c r="G87" s="7">
        <v>623</v>
      </c>
      <c r="H87" s="7">
        <v>15</v>
      </c>
      <c r="I87" s="7">
        <v>2</v>
      </c>
      <c r="J87" s="7">
        <v>8.65</v>
      </c>
    </row>
    <row r="88" spans="1:10" x14ac:dyDescent="0.25">
      <c r="A88" s="7">
        <v>45</v>
      </c>
      <c r="B88" s="8" t="s">
        <v>683</v>
      </c>
      <c r="C88" s="7" t="s">
        <v>257</v>
      </c>
      <c r="D88" s="7" t="s">
        <v>43</v>
      </c>
      <c r="E88" s="7" t="s">
        <v>24</v>
      </c>
      <c r="F88" s="7" t="s">
        <v>17</v>
      </c>
      <c r="G88" s="7">
        <v>622</v>
      </c>
      <c r="H88" s="7">
        <v>10</v>
      </c>
      <c r="I88" s="7">
        <v>5</v>
      </c>
      <c r="J88" s="7">
        <v>8.64</v>
      </c>
    </row>
    <row r="89" spans="1:10" x14ac:dyDescent="0.25">
      <c r="A89" s="7">
        <v>46</v>
      </c>
      <c r="B89" s="8" t="s">
        <v>684</v>
      </c>
      <c r="C89" s="7" t="s">
        <v>139</v>
      </c>
      <c r="D89" s="7" t="s">
        <v>43</v>
      </c>
      <c r="E89" s="7" t="s">
        <v>24</v>
      </c>
      <c r="F89" s="7" t="s">
        <v>17</v>
      </c>
      <c r="G89" s="7">
        <v>621</v>
      </c>
      <c r="H89" s="7">
        <v>19</v>
      </c>
      <c r="I89" s="7">
        <v>4</v>
      </c>
      <c r="J89" s="7">
        <v>8.6199999999999992</v>
      </c>
    </row>
    <row r="90" spans="1:10" x14ac:dyDescent="0.25">
      <c r="A90" s="7">
        <v>47</v>
      </c>
      <c r="B90" s="8" t="s">
        <v>360</v>
      </c>
      <c r="C90" s="7" t="s">
        <v>29</v>
      </c>
      <c r="D90" s="7" t="s">
        <v>43</v>
      </c>
      <c r="E90" s="7" t="s">
        <v>24</v>
      </c>
      <c r="F90" s="7" t="s">
        <v>17</v>
      </c>
      <c r="G90" s="7">
        <v>620</v>
      </c>
      <c r="H90" s="7">
        <v>18</v>
      </c>
      <c r="I90" s="7">
        <v>9</v>
      </c>
      <c r="J90" s="7">
        <v>8.61</v>
      </c>
    </row>
    <row r="91" spans="1:10" x14ac:dyDescent="0.25">
      <c r="A91" s="7">
        <v>48</v>
      </c>
      <c r="B91" s="8" t="s">
        <v>110</v>
      </c>
      <c r="C91" s="7" t="s">
        <v>33</v>
      </c>
      <c r="D91" s="7" t="s">
        <v>43</v>
      </c>
      <c r="E91" s="7" t="s">
        <v>24</v>
      </c>
      <c r="F91" s="7" t="s">
        <v>17</v>
      </c>
      <c r="G91" s="7">
        <v>618</v>
      </c>
      <c r="H91" s="7">
        <v>19</v>
      </c>
      <c r="I91" s="7">
        <v>4</v>
      </c>
      <c r="J91" s="7">
        <v>8.58</v>
      </c>
    </row>
    <row r="92" spans="1:10" x14ac:dyDescent="0.25">
      <c r="A92" s="7">
        <v>49</v>
      </c>
      <c r="B92" s="8" t="s">
        <v>531</v>
      </c>
      <c r="C92" s="7" t="s">
        <v>55</v>
      </c>
      <c r="D92" s="7" t="s">
        <v>43</v>
      </c>
      <c r="E92" s="7" t="s">
        <v>24</v>
      </c>
      <c r="F92" s="7" t="s">
        <v>17</v>
      </c>
      <c r="G92" s="7">
        <v>613</v>
      </c>
      <c r="H92" s="7">
        <v>19</v>
      </c>
      <c r="I92" s="7">
        <v>5</v>
      </c>
      <c r="J92" s="7">
        <v>8.51</v>
      </c>
    </row>
    <row r="93" spans="1:10" x14ac:dyDescent="0.25">
      <c r="A93" s="7">
        <v>50</v>
      </c>
      <c r="B93" s="8" t="s">
        <v>411</v>
      </c>
      <c r="C93" s="7" t="s">
        <v>49</v>
      </c>
      <c r="D93" s="7" t="s">
        <v>43</v>
      </c>
      <c r="E93" s="7" t="s">
        <v>24</v>
      </c>
      <c r="F93" s="7" t="s">
        <v>17</v>
      </c>
      <c r="G93" s="7">
        <v>613</v>
      </c>
      <c r="H93" s="7">
        <v>15</v>
      </c>
      <c r="I93" s="7">
        <v>5</v>
      </c>
      <c r="J93" s="7">
        <v>8.51</v>
      </c>
    </row>
    <row r="94" spans="1:10" x14ac:dyDescent="0.25">
      <c r="A94" s="7">
        <v>51</v>
      </c>
      <c r="B94" s="8" t="s">
        <v>685</v>
      </c>
      <c r="C94" s="7" t="s">
        <v>29</v>
      </c>
      <c r="D94" s="7" t="s">
        <v>43</v>
      </c>
      <c r="E94" s="7" t="s">
        <v>24</v>
      </c>
      <c r="F94" s="7" t="s">
        <v>17</v>
      </c>
      <c r="G94" s="7">
        <v>604</v>
      </c>
      <c r="H94" s="7">
        <v>13</v>
      </c>
      <c r="I94" s="7">
        <v>1</v>
      </c>
      <c r="J94" s="7">
        <v>8.39</v>
      </c>
    </row>
    <row r="95" spans="1:10" x14ac:dyDescent="0.25">
      <c r="A95" s="7">
        <v>52</v>
      </c>
      <c r="B95" s="8" t="s">
        <v>686</v>
      </c>
      <c r="C95" s="7" t="s">
        <v>687</v>
      </c>
      <c r="D95" s="7" t="s">
        <v>43</v>
      </c>
      <c r="E95" s="7" t="s">
        <v>24</v>
      </c>
      <c r="F95" s="7" t="s">
        <v>17</v>
      </c>
      <c r="G95" s="7">
        <v>600</v>
      </c>
      <c r="H95" s="7">
        <v>17</v>
      </c>
      <c r="I95" s="7">
        <v>6</v>
      </c>
      <c r="J95" s="7">
        <v>8.33</v>
      </c>
    </row>
    <row r="96" spans="1:10" x14ac:dyDescent="0.25">
      <c r="A96" s="7">
        <v>53</v>
      </c>
      <c r="B96" s="8" t="s">
        <v>579</v>
      </c>
      <c r="C96" s="7" t="s">
        <v>33</v>
      </c>
      <c r="D96" s="7" t="s">
        <v>43</v>
      </c>
      <c r="E96" s="7" t="s">
        <v>24</v>
      </c>
      <c r="F96" s="7" t="s">
        <v>17</v>
      </c>
      <c r="G96" s="7">
        <v>599</v>
      </c>
      <c r="H96" s="7">
        <v>17</v>
      </c>
      <c r="I96" s="7">
        <v>7</v>
      </c>
      <c r="J96" s="7">
        <v>8.32</v>
      </c>
    </row>
    <row r="97" spans="1:10" x14ac:dyDescent="0.25">
      <c r="A97" s="7">
        <v>54</v>
      </c>
      <c r="B97" s="8" t="s">
        <v>561</v>
      </c>
      <c r="C97" s="7" t="s">
        <v>240</v>
      </c>
      <c r="D97" s="7" t="s">
        <v>43</v>
      </c>
      <c r="E97" s="7" t="s">
        <v>24</v>
      </c>
      <c r="F97" s="7" t="s">
        <v>17</v>
      </c>
      <c r="G97" s="7">
        <v>598</v>
      </c>
      <c r="H97" s="7">
        <v>15</v>
      </c>
      <c r="I97" s="7">
        <v>3</v>
      </c>
      <c r="J97" s="7">
        <v>8.31</v>
      </c>
    </row>
    <row r="98" spans="1:10" x14ac:dyDescent="0.25">
      <c r="A98" s="7">
        <v>55</v>
      </c>
      <c r="B98" s="8" t="s">
        <v>358</v>
      </c>
      <c r="C98" s="7" t="s">
        <v>49</v>
      </c>
      <c r="D98" s="7" t="s">
        <v>43</v>
      </c>
      <c r="E98" s="7" t="s">
        <v>24</v>
      </c>
      <c r="F98" s="7" t="s">
        <v>17</v>
      </c>
      <c r="G98" s="7">
        <v>590</v>
      </c>
      <c r="H98" s="7">
        <v>13</v>
      </c>
      <c r="I98" s="7">
        <v>3</v>
      </c>
      <c r="J98" s="7">
        <v>8.19</v>
      </c>
    </row>
    <row r="99" spans="1:10" x14ac:dyDescent="0.25">
      <c r="A99" s="7">
        <v>56</v>
      </c>
      <c r="B99" s="8" t="s">
        <v>688</v>
      </c>
      <c r="C99" s="7" t="s">
        <v>139</v>
      </c>
      <c r="D99" s="7" t="s">
        <v>43</v>
      </c>
      <c r="E99" s="7" t="s">
        <v>24</v>
      </c>
      <c r="F99" s="7" t="s">
        <v>17</v>
      </c>
      <c r="G99" s="7">
        <v>583</v>
      </c>
      <c r="H99" s="7">
        <v>8</v>
      </c>
      <c r="I99" s="7">
        <v>0</v>
      </c>
      <c r="J99" s="7">
        <v>8.1</v>
      </c>
    </row>
    <row r="100" spans="1:10" x14ac:dyDescent="0.25">
      <c r="A100" s="7">
        <v>57</v>
      </c>
      <c r="B100" s="8" t="s">
        <v>364</v>
      </c>
      <c r="C100" s="7" t="s">
        <v>55</v>
      </c>
      <c r="D100" s="7" t="s">
        <v>43</v>
      </c>
      <c r="E100" s="7" t="s">
        <v>24</v>
      </c>
      <c r="F100" s="7" t="s">
        <v>17</v>
      </c>
      <c r="G100" s="7">
        <v>566</v>
      </c>
      <c r="H100" s="7">
        <v>10</v>
      </c>
      <c r="I100" s="7">
        <v>3</v>
      </c>
      <c r="J100" s="7">
        <v>7.86</v>
      </c>
    </row>
    <row r="101" spans="1:10" x14ac:dyDescent="0.25">
      <c r="A101" s="7">
        <v>58</v>
      </c>
      <c r="B101" s="8" t="s">
        <v>377</v>
      </c>
      <c r="C101" s="7" t="s">
        <v>55</v>
      </c>
      <c r="D101" s="7" t="s">
        <v>43</v>
      </c>
      <c r="E101" s="7" t="s">
        <v>24</v>
      </c>
      <c r="F101" s="7" t="s">
        <v>17</v>
      </c>
      <c r="G101" s="7">
        <v>533</v>
      </c>
      <c r="H101" s="7">
        <v>8</v>
      </c>
      <c r="I101" s="7">
        <v>2</v>
      </c>
      <c r="J101" s="7">
        <v>7.4</v>
      </c>
    </row>
    <row r="102" spans="1:10" x14ac:dyDescent="0.25">
      <c r="A102" s="7">
        <v>59</v>
      </c>
      <c r="B102" s="8" t="s">
        <v>366</v>
      </c>
      <c r="C102" s="7" t="s">
        <v>49</v>
      </c>
      <c r="D102" s="7" t="s">
        <v>43</v>
      </c>
      <c r="E102" s="7" t="s">
        <v>24</v>
      </c>
      <c r="F102" s="7" t="s">
        <v>17</v>
      </c>
      <c r="G102" s="7">
        <v>510</v>
      </c>
      <c r="H102" s="7">
        <v>5</v>
      </c>
      <c r="I102" s="7">
        <v>2</v>
      </c>
      <c r="J102" s="7">
        <v>7.08</v>
      </c>
    </row>
    <row r="103" spans="1:10" x14ac:dyDescent="0.25">
      <c r="A103" s="7">
        <v>1</v>
      </c>
      <c r="B103" s="8" t="s">
        <v>378</v>
      </c>
      <c r="C103" s="7" t="s">
        <v>55</v>
      </c>
      <c r="D103" s="7" t="s">
        <v>43</v>
      </c>
      <c r="E103" s="7" t="s">
        <v>299</v>
      </c>
      <c r="F103" s="7" t="s">
        <v>17</v>
      </c>
      <c r="G103" s="7">
        <v>624</v>
      </c>
      <c r="H103" s="7">
        <v>14</v>
      </c>
      <c r="I103" s="7">
        <v>6</v>
      </c>
      <c r="J103" s="7">
        <v>8.67</v>
      </c>
    </row>
    <row r="104" spans="1:10" x14ac:dyDescent="0.25">
      <c r="A104" s="7">
        <v>2</v>
      </c>
      <c r="B104" s="8" t="s">
        <v>581</v>
      </c>
      <c r="C104" s="7" t="s">
        <v>33</v>
      </c>
      <c r="D104" s="7" t="s">
        <v>43</v>
      </c>
      <c r="E104" s="7" t="s">
        <v>299</v>
      </c>
      <c r="F104" s="7" t="s">
        <v>17</v>
      </c>
      <c r="G104" s="7">
        <v>598</v>
      </c>
      <c r="H104" s="7">
        <v>16</v>
      </c>
      <c r="I104" s="7">
        <v>7</v>
      </c>
      <c r="J104" s="7">
        <v>8.31</v>
      </c>
    </row>
    <row r="105" spans="1:10" x14ac:dyDescent="0.25">
      <c r="A105" s="7">
        <v>1</v>
      </c>
      <c r="B105" s="8" t="s">
        <v>571</v>
      </c>
      <c r="C105" s="7" t="s">
        <v>137</v>
      </c>
      <c r="D105" s="7" t="s">
        <v>43</v>
      </c>
      <c r="E105" s="7" t="s">
        <v>38</v>
      </c>
      <c r="F105" s="7" t="s">
        <v>17</v>
      </c>
      <c r="G105" s="7">
        <v>694</v>
      </c>
      <c r="H105" s="7">
        <v>49</v>
      </c>
      <c r="I105" s="7">
        <v>15</v>
      </c>
      <c r="J105" s="7">
        <v>9.64</v>
      </c>
    </row>
    <row r="106" spans="1:10" x14ac:dyDescent="0.25">
      <c r="A106" s="7">
        <v>2</v>
      </c>
      <c r="B106" s="8" t="s">
        <v>689</v>
      </c>
      <c r="C106" s="7" t="s">
        <v>298</v>
      </c>
      <c r="D106" s="7" t="s">
        <v>43</v>
      </c>
      <c r="E106" s="7" t="s">
        <v>38</v>
      </c>
      <c r="F106" s="7" t="s">
        <v>17</v>
      </c>
      <c r="G106" s="7">
        <v>686</v>
      </c>
      <c r="H106" s="7">
        <v>44</v>
      </c>
      <c r="I106" s="7">
        <v>12</v>
      </c>
      <c r="J106" s="7">
        <v>9.5299999999999994</v>
      </c>
    </row>
    <row r="107" spans="1:10" x14ac:dyDescent="0.25">
      <c r="A107" s="7">
        <v>3</v>
      </c>
      <c r="B107" s="8" t="s">
        <v>373</v>
      </c>
      <c r="C107" s="7" t="s">
        <v>44</v>
      </c>
      <c r="D107" s="7" t="s">
        <v>43</v>
      </c>
      <c r="E107" s="7" t="s">
        <v>38</v>
      </c>
      <c r="F107" s="7" t="s">
        <v>17</v>
      </c>
      <c r="G107" s="7">
        <v>675</v>
      </c>
      <c r="H107" s="7">
        <v>34</v>
      </c>
      <c r="I107" s="7">
        <v>10</v>
      </c>
      <c r="J107" s="7">
        <v>9.3800000000000008</v>
      </c>
    </row>
    <row r="108" spans="1:10" x14ac:dyDescent="0.25">
      <c r="A108" s="7">
        <v>4</v>
      </c>
      <c r="B108" s="8" t="s">
        <v>690</v>
      </c>
      <c r="C108" s="7" t="s">
        <v>298</v>
      </c>
      <c r="D108" s="7" t="s">
        <v>43</v>
      </c>
      <c r="E108" s="7" t="s">
        <v>38</v>
      </c>
      <c r="F108" s="7" t="s">
        <v>17</v>
      </c>
      <c r="G108" s="7">
        <v>673</v>
      </c>
      <c r="H108" s="7">
        <v>30</v>
      </c>
      <c r="I108" s="7">
        <v>7</v>
      </c>
      <c r="J108" s="7">
        <v>9.35</v>
      </c>
    </row>
    <row r="109" spans="1:10" x14ac:dyDescent="0.25">
      <c r="A109" s="7">
        <v>5</v>
      </c>
      <c r="B109" s="8" t="s">
        <v>691</v>
      </c>
      <c r="C109" s="7" t="s">
        <v>255</v>
      </c>
      <c r="D109" s="7" t="s">
        <v>43</v>
      </c>
      <c r="E109" s="7" t="s">
        <v>38</v>
      </c>
      <c r="F109" s="7" t="s">
        <v>17</v>
      </c>
      <c r="G109" s="7">
        <v>666</v>
      </c>
      <c r="H109" s="7">
        <v>28</v>
      </c>
      <c r="I109" s="7">
        <v>9</v>
      </c>
      <c r="J109" s="7">
        <v>9.25</v>
      </c>
    </row>
    <row r="110" spans="1:10" x14ac:dyDescent="0.25">
      <c r="A110" s="7">
        <v>6</v>
      </c>
      <c r="B110" s="8" t="s">
        <v>370</v>
      </c>
      <c r="C110" s="7" t="s">
        <v>45</v>
      </c>
      <c r="D110" s="7" t="s">
        <v>43</v>
      </c>
      <c r="E110" s="7" t="s">
        <v>38</v>
      </c>
      <c r="F110" s="7" t="s">
        <v>17</v>
      </c>
      <c r="G110" s="7">
        <v>662</v>
      </c>
      <c r="H110" s="7">
        <v>25</v>
      </c>
      <c r="I110" s="7">
        <v>10</v>
      </c>
      <c r="J110" s="7">
        <v>9.19</v>
      </c>
    </row>
    <row r="111" spans="1:10" x14ac:dyDescent="0.25">
      <c r="A111" s="7">
        <v>7</v>
      </c>
      <c r="B111" s="8" t="s">
        <v>692</v>
      </c>
      <c r="C111" s="7" t="s">
        <v>28</v>
      </c>
      <c r="D111" s="7" t="s">
        <v>43</v>
      </c>
      <c r="E111" s="7" t="s">
        <v>38</v>
      </c>
      <c r="F111" s="7" t="s">
        <v>17</v>
      </c>
      <c r="G111" s="7">
        <v>661</v>
      </c>
      <c r="H111" s="7">
        <v>24</v>
      </c>
      <c r="I111" s="7">
        <v>10</v>
      </c>
      <c r="J111" s="7">
        <v>9.18</v>
      </c>
    </row>
    <row r="112" spans="1:10" x14ac:dyDescent="0.25">
      <c r="A112" s="7">
        <v>8</v>
      </c>
      <c r="B112" s="8" t="s">
        <v>374</v>
      </c>
      <c r="C112" s="7" t="s">
        <v>264</v>
      </c>
      <c r="D112" s="7" t="s">
        <v>43</v>
      </c>
      <c r="E112" s="7" t="s">
        <v>38</v>
      </c>
      <c r="F112" s="7" t="s">
        <v>17</v>
      </c>
      <c r="G112" s="7">
        <v>659</v>
      </c>
      <c r="H112" s="7">
        <v>29</v>
      </c>
      <c r="I112" s="7">
        <v>10</v>
      </c>
      <c r="J112" s="7">
        <v>9.15</v>
      </c>
    </row>
    <row r="113" spans="1:10" x14ac:dyDescent="0.25">
      <c r="A113" s="7">
        <v>9</v>
      </c>
      <c r="B113" s="8" t="s">
        <v>693</v>
      </c>
      <c r="C113" s="7" t="s">
        <v>28</v>
      </c>
      <c r="D113" s="7" t="s">
        <v>43</v>
      </c>
      <c r="E113" s="7" t="s">
        <v>38</v>
      </c>
      <c r="F113" s="7" t="s">
        <v>17</v>
      </c>
      <c r="G113" s="7">
        <v>659</v>
      </c>
      <c r="H113" s="7">
        <v>28</v>
      </c>
      <c r="I113" s="7">
        <v>9</v>
      </c>
      <c r="J113" s="7">
        <v>9.15</v>
      </c>
    </row>
    <row r="114" spans="1:10" x14ac:dyDescent="0.25">
      <c r="A114" s="7">
        <v>10</v>
      </c>
      <c r="B114" s="8" t="s">
        <v>372</v>
      </c>
      <c r="C114" s="7" t="s">
        <v>298</v>
      </c>
      <c r="D114" s="7" t="s">
        <v>43</v>
      </c>
      <c r="E114" s="7" t="s">
        <v>38</v>
      </c>
      <c r="F114" s="7" t="s">
        <v>17</v>
      </c>
      <c r="G114" s="7">
        <v>658</v>
      </c>
      <c r="H114" s="7">
        <v>29</v>
      </c>
      <c r="I114" s="7">
        <v>8</v>
      </c>
      <c r="J114" s="7">
        <v>9.14</v>
      </c>
    </row>
    <row r="115" spans="1:10" x14ac:dyDescent="0.25">
      <c r="A115" s="7">
        <v>11</v>
      </c>
      <c r="B115" s="8" t="s">
        <v>371</v>
      </c>
      <c r="C115" s="7" t="s">
        <v>253</v>
      </c>
      <c r="D115" s="7" t="s">
        <v>43</v>
      </c>
      <c r="E115" s="7" t="s">
        <v>38</v>
      </c>
      <c r="F115" s="7" t="s">
        <v>17</v>
      </c>
      <c r="G115" s="7">
        <v>658</v>
      </c>
      <c r="H115" s="7">
        <v>27</v>
      </c>
      <c r="I115" s="7">
        <v>8</v>
      </c>
      <c r="J115" s="7">
        <v>9.14</v>
      </c>
    </row>
    <row r="116" spans="1:10" x14ac:dyDescent="0.25">
      <c r="A116" s="7">
        <v>12</v>
      </c>
      <c r="B116" s="8" t="s">
        <v>694</v>
      </c>
      <c r="C116" s="7" t="s">
        <v>51</v>
      </c>
      <c r="D116" s="7" t="s">
        <v>43</v>
      </c>
      <c r="E116" s="7" t="s">
        <v>38</v>
      </c>
      <c r="F116" s="7" t="s">
        <v>17</v>
      </c>
      <c r="G116" s="7">
        <v>650</v>
      </c>
      <c r="H116" s="7">
        <v>19</v>
      </c>
      <c r="I116" s="7">
        <v>5</v>
      </c>
      <c r="J116" s="7">
        <v>9.0299999999999994</v>
      </c>
    </row>
    <row r="117" spans="1:10" x14ac:dyDescent="0.25">
      <c r="A117" s="7">
        <v>13</v>
      </c>
      <c r="B117" s="8" t="s">
        <v>695</v>
      </c>
      <c r="C117" s="7" t="s">
        <v>253</v>
      </c>
      <c r="D117" s="7" t="s">
        <v>43</v>
      </c>
      <c r="E117" s="7" t="s">
        <v>38</v>
      </c>
      <c r="F117" s="7" t="s">
        <v>17</v>
      </c>
      <c r="G117" s="7">
        <v>647</v>
      </c>
      <c r="H117" s="7">
        <v>24</v>
      </c>
      <c r="I117" s="7">
        <v>7</v>
      </c>
      <c r="J117" s="7">
        <v>8.99</v>
      </c>
    </row>
    <row r="118" spans="1:10" x14ac:dyDescent="0.25">
      <c r="A118" s="7">
        <v>14</v>
      </c>
      <c r="B118" s="8" t="s">
        <v>584</v>
      </c>
      <c r="C118" s="7" t="s">
        <v>35</v>
      </c>
      <c r="D118" s="7" t="s">
        <v>43</v>
      </c>
      <c r="E118" s="7" t="s">
        <v>38</v>
      </c>
      <c r="F118" s="7" t="s">
        <v>17</v>
      </c>
      <c r="G118" s="7">
        <v>640</v>
      </c>
      <c r="H118" s="7">
        <v>21</v>
      </c>
      <c r="I118" s="7">
        <v>10</v>
      </c>
      <c r="J118" s="7">
        <v>8.89</v>
      </c>
    </row>
    <row r="119" spans="1:10" x14ac:dyDescent="0.25">
      <c r="A119" s="7">
        <v>15</v>
      </c>
      <c r="B119" s="8" t="s">
        <v>696</v>
      </c>
      <c r="C119" s="7" t="s">
        <v>44</v>
      </c>
      <c r="D119" s="7" t="s">
        <v>43</v>
      </c>
      <c r="E119" s="7" t="s">
        <v>38</v>
      </c>
      <c r="F119" s="7" t="s">
        <v>17</v>
      </c>
      <c r="G119" s="7">
        <v>632</v>
      </c>
      <c r="H119" s="7">
        <v>25</v>
      </c>
      <c r="I119" s="7">
        <v>11</v>
      </c>
      <c r="J119" s="7">
        <v>8.7799999999999994</v>
      </c>
    </row>
    <row r="120" spans="1:10" x14ac:dyDescent="0.25">
      <c r="A120" s="7">
        <v>16</v>
      </c>
      <c r="B120" s="8" t="s">
        <v>583</v>
      </c>
      <c r="C120" s="7" t="s">
        <v>31</v>
      </c>
      <c r="D120" s="7" t="s">
        <v>43</v>
      </c>
      <c r="E120" s="7" t="s">
        <v>38</v>
      </c>
      <c r="F120" s="7" t="s">
        <v>17</v>
      </c>
      <c r="G120" s="7">
        <v>628</v>
      </c>
      <c r="H120" s="7">
        <v>23</v>
      </c>
      <c r="I120" s="7">
        <v>9</v>
      </c>
      <c r="J120" s="7">
        <v>8.7200000000000006</v>
      </c>
    </row>
    <row r="121" spans="1:10" x14ac:dyDescent="0.25">
      <c r="A121" s="7">
        <v>1</v>
      </c>
      <c r="B121" s="8" t="s">
        <v>381</v>
      </c>
      <c r="C121" s="7" t="s">
        <v>139</v>
      </c>
      <c r="D121" s="7" t="s">
        <v>43</v>
      </c>
      <c r="E121" s="7" t="s">
        <v>41</v>
      </c>
      <c r="F121" s="7" t="s">
        <v>17</v>
      </c>
      <c r="G121" s="7">
        <v>676</v>
      </c>
      <c r="H121" s="7">
        <v>32</v>
      </c>
      <c r="I121" s="7">
        <v>10</v>
      </c>
      <c r="J121" s="7">
        <v>9.39</v>
      </c>
    </row>
    <row r="122" spans="1:10" x14ac:dyDescent="0.25">
      <c r="A122" s="7">
        <v>2</v>
      </c>
      <c r="B122" s="8" t="s">
        <v>386</v>
      </c>
      <c r="C122" s="7" t="s">
        <v>26</v>
      </c>
      <c r="D122" s="7" t="s">
        <v>43</v>
      </c>
      <c r="E122" s="7" t="s">
        <v>41</v>
      </c>
      <c r="F122" s="7" t="s">
        <v>17</v>
      </c>
      <c r="G122" s="7">
        <v>663</v>
      </c>
      <c r="H122" s="7">
        <v>27</v>
      </c>
      <c r="I122" s="7">
        <v>8</v>
      </c>
      <c r="J122" s="7">
        <v>9.2100000000000009</v>
      </c>
    </row>
    <row r="123" spans="1:10" x14ac:dyDescent="0.25">
      <c r="A123" s="7">
        <v>3</v>
      </c>
      <c r="B123" s="8" t="s">
        <v>380</v>
      </c>
      <c r="C123" s="7" t="s">
        <v>255</v>
      </c>
      <c r="D123" s="7" t="s">
        <v>43</v>
      </c>
      <c r="E123" s="7" t="s">
        <v>41</v>
      </c>
      <c r="F123" s="7" t="s">
        <v>17</v>
      </c>
      <c r="G123" s="7">
        <v>656</v>
      </c>
      <c r="H123" s="7">
        <v>26</v>
      </c>
      <c r="I123" s="7">
        <v>6</v>
      </c>
      <c r="J123" s="7">
        <v>9.11</v>
      </c>
    </row>
    <row r="124" spans="1:10" x14ac:dyDescent="0.25">
      <c r="A124" s="7">
        <v>4</v>
      </c>
      <c r="B124" s="8" t="s">
        <v>384</v>
      </c>
      <c r="C124" s="7" t="s">
        <v>137</v>
      </c>
      <c r="D124" s="7" t="s">
        <v>43</v>
      </c>
      <c r="E124" s="7" t="s">
        <v>41</v>
      </c>
      <c r="F124" s="7" t="s">
        <v>17</v>
      </c>
      <c r="G124" s="7">
        <v>656</v>
      </c>
      <c r="H124" s="7">
        <v>25</v>
      </c>
      <c r="I124" s="7">
        <v>9</v>
      </c>
      <c r="J124" s="7">
        <v>9.11</v>
      </c>
    </row>
    <row r="125" spans="1:10" x14ac:dyDescent="0.25">
      <c r="A125" s="7">
        <v>5</v>
      </c>
      <c r="B125" s="8" t="s">
        <v>389</v>
      </c>
      <c r="C125" s="7" t="s">
        <v>50</v>
      </c>
      <c r="D125" s="7" t="s">
        <v>43</v>
      </c>
      <c r="E125" s="7" t="s">
        <v>41</v>
      </c>
      <c r="F125" s="7" t="s">
        <v>17</v>
      </c>
      <c r="G125" s="7">
        <v>647</v>
      </c>
      <c r="H125" s="7">
        <v>24</v>
      </c>
      <c r="I125" s="7">
        <v>6</v>
      </c>
      <c r="J125" s="7">
        <v>8.99</v>
      </c>
    </row>
    <row r="126" spans="1:10" x14ac:dyDescent="0.25">
      <c r="A126" s="7">
        <v>6</v>
      </c>
      <c r="B126" s="8" t="s">
        <v>585</v>
      </c>
      <c r="C126" s="7" t="s">
        <v>251</v>
      </c>
      <c r="D126" s="7" t="s">
        <v>43</v>
      </c>
      <c r="E126" s="7" t="s">
        <v>41</v>
      </c>
      <c r="F126" s="7" t="s">
        <v>17</v>
      </c>
      <c r="G126" s="7">
        <v>644</v>
      </c>
      <c r="H126" s="7">
        <v>25</v>
      </c>
      <c r="I126" s="7">
        <v>8</v>
      </c>
      <c r="J126" s="7">
        <v>8.94</v>
      </c>
    </row>
    <row r="127" spans="1:10" x14ac:dyDescent="0.25">
      <c r="A127" s="7">
        <v>7</v>
      </c>
      <c r="B127" s="8" t="s">
        <v>388</v>
      </c>
      <c r="C127" s="7" t="s">
        <v>264</v>
      </c>
      <c r="D127" s="7" t="s">
        <v>43</v>
      </c>
      <c r="E127" s="7" t="s">
        <v>41</v>
      </c>
      <c r="F127" s="7" t="s">
        <v>17</v>
      </c>
      <c r="G127" s="7">
        <v>629</v>
      </c>
      <c r="H127" s="7">
        <v>13</v>
      </c>
      <c r="I127" s="7">
        <v>2</v>
      </c>
      <c r="J127" s="7">
        <v>8.74</v>
      </c>
    </row>
    <row r="128" spans="1:10" x14ac:dyDescent="0.25">
      <c r="A128" s="7">
        <v>8</v>
      </c>
      <c r="B128" s="8" t="s">
        <v>697</v>
      </c>
      <c r="C128" s="7" t="s">
        <v>72</v>
      </c>
      <c r="D128" s="7" t="s">
        <v>43</v>
      </c>
      <c r="E128" s="7" t="s">
        <v>41</v>
      </c>
      <c r="F128" s="7" t="s">
        <v>17</v>
      </c>
      <c r="G128" s="7">
        <v>626</v>
      </c>
      <c r="H128" s="7">
        <v>14</v>
      </c>
      <c r="I128" s="7">
        <v>4</v>
      </c>
      <c r="J128" s="7">
        <v>8.69</v>
      </c>
    </row>
    <row r="129" spans="1:10" x14ac:dyDescent="0.25">
      <c r="A129" s="7">
        <v>9</v>
      </c>
      <c r="B129" s="8" t="s">
        <v>392</v>
      </c>
      <c r="C129" s="7" t="s">
        <v>28</v>
      </c>
      <c r="D129" s="7" t="s">
        <v>43</v>
      </c>
      <c r="E129" s="7" t="s">
        <v>41</v>
      </c>
      <c r="F129" s="7" t="s">
        <v>17</v>
      </c>
      <c r="G129" s="7">
        <v>626</v>
      </c>
      <c r="H129" s="7">
        <v>11</v>
      </c>
      <c r="I129" s="7">
        <v>5</v>
      </c>
      <c r="J129" s="7">
        <v>8.69</v>
      </c>
    </row>
    <row r="130" spans="1:10" x14ac:dyDescent="0.25">
      <c r="A130" s="7">
        <v>10</v>
      </c>
      <c r="B130" s="8" t="s">
        <v>385</v>
      </c>
      <c r="C130" s="7" t="s">
        <v>59</v>
      </c>
      <c r="D130" s="7" t="s">
        <v>43</v>
      </c>
      <c r="E130" s="7" t="s">
        <v>41</v>
      </c>
      <c r="F130" s="7" t="s">
        <v>17</v>
      </c>
      <c r="G130" s="7">
        <v>605</v>
      </c>
      <c r="H130" s="7">
        <v>11</v>
      </c>
      <c r="I130" s="7">
        <v>2</v>
      </c>
      <c r="J130" s="7">
        <v>8.4</v>
      </c>
    </row>
    <row r="131" spans="1:10" x14ac:dyDescent="0.25">
      <c r="A131" s="7">
        <v>11</v>
      </c>
      <c r="B131" s="8" t="s">
        <v>390</v>
      </c>
      <c r="C131" s="7" t="s">
        <v>55</v>
      </c>
      <c r="D131" s="7" t="s">
        <v>43</v>
      </c>
      <c r="E131" s="7" t="s">
        <v>41</v>
      </c>
      <c r="F131" s="7" t="s">
        <v>17</v>
      </c>
      <c r="G131" s="7">
        <v>561</v>
      </c>
      <c r="H131" s="7">
        <v>8</v>
      </c>
      <c r="I131" s="7">
        <v>0</v>
      </c>
      <c r="J131" s="7">
        <v>7.79</v>
      </c>
    </row>
    <row r="132" spans="1:10" x14ac:dyDescent="0.25">
      <c r="A132" s="7">
        <v>1</v>
      </c>
      <c r="B132" s="8" t="s">
        <v>418</v>
      </c>
      <c r="C132" s="7" t="s">
        <v>267</v>
      </c>
      <c r="D132" s="7" t="s">
        <v>60</v>
      </c>
      <c r="E132" s="7" t="s">
        <v>16</v>
      </c>
      <c r="F132" s="7" t="s">
        <v>17</v>
      </c>
      <c r="G132" s="7">
        <v>521</v>
      </c>
      <c r="H132" s="7">
        <v>5</v>
      </c>
      <c r="I132" s="7">
        <v>0</v>
      </c>
      <c r="J132" s="7">
        <v>7.24</v>
      </c>
    </row>
    <row r="133" spans="1:10" x14ac:dyDescent="0.25">
      <c r="A133" s="7">
        <v>2</v>
      </c>
      <c r="B133" s="8" t="s">
        <v>417</v>
      </c>
      <c r="C133" s="7" t="s">
        <v>264</v>
      </c>
      <c r="D133" s="7" t="s">
        <v>60</v>
      </c>
      <c r="E133" s="7" t="s">
        <v>16</v>
      </c>
      <c r="F133" s="7" t="s">
        <v>17</v>
      </c>
      <c r="G133" s="7">
        <v>488</v>
      </c>
      <c r="H133" s="7">
        <v>5</v>
      </c>
      <c r="I133" s="7">
        <v>1</v>
      </c>
      <c r="J133" s="7">
        <v>6.78</v>
      </c>
    </row>
    <row r="134" spans="1:10" x14ac:dyDescent="0.25">
      <c r="A134" s="7">
        <v>3</v>
      </c>
      <c r="B134" s="8" t="s">
        <v>698</v>
      </c>
      <c r="C134" s="7" t="s">
        <v>49</v>
      </c>
      <c r="D134" s="7" t="s">
        <v>60</v>
      </c>
      <c r="E134" s="7" t="s">
        <v>16</v>
      </c>
      <c r="F134" s="7" t="s">
        <v>17</v>
      </c>
      <c r="G134" s="7">
        <v>476</v>
      </c>
      <c r="H134" s="7">
        <v>7</v>
      </c>
      <c r="I134" s="7">
        <v>1</v>
      </c>
      <c r="J134" s="7">
        <v>6.61</v>
      </c>
    </row>
    <row r="135" spans="1:10" x14ac:dyDescent="0.25">
      <c r="A135" s="7">
        <v>4</v>
      </c>
      <c r="B135" s="8" t="s">
        <v>449</v>
      </c>
      <c r="C135" s="7" t="s">
        <v>49</v>
      </c>
      <c r="D135" s="7" t="s">
        <v>60</v>
      </c>
      <c r="E135" s="7" t="s">
        <v>16</v>
      </c>
      <c r="F135" s="7" t="s">
        <v>17</v>
      </c>
      <c r="G135" s="7">
        <v>468</v>
      </c>
      <c r="H135" s="7">
        <v>6</v>
      </c>
      <c r="I135" s="7">
        <v>1</v>
      </c>
      <c r="J135" s="7">
        <v>6.5</v>
      </c>
    </row>
    <row r="136" spans="1:10" x14ac:dyDescent="0.25">
      <c r="A136" s="7">
        <v>5</v>
      </c>
      <c r="B136" s="8" t="s">
        <v>401</v>
      </c>
      <c r="C136" s="7" t="s">
        <v>198</v>
      </c>
      <c r="D136" s="7" t="s">
        <v>60</v>
      </c>
      <c r="E136" s="7" t="s">
        <v>16</v>
      </c>
      <c r="F136" s="7" t="s">
        <v>17</v>
      </c>
      <c r="G136" s="7">
        <v>462</v>
      </c>
      <c r="H136" s="7">
        <v>4</v>
      </c>
      <c r="I136" s="7">
        <v>1</v>
      </c>
      <c r="J136" s="7">
        <v>6.42</v>
      </c>
    </row>
    <row r="137" spans="1:10" x14ac:dyDescent="0.25">
      <c r="A137" s="7">
        <v>6</v>
      </c>
      <c r="B137" s="8" t="s">
        <v>590</v>
      </c>
      <c r="C137" s="7" t="s">
        <v>32</v>
      </c>
      <c r="D137" s="7" t="s">
        <v>60</v>
      </c>
      <c r="E137" s="7" t="s">
        <v>16</v>
      </c>
      <c r="F137" s="7" t="s">
        <v>17</v>
      </c>
      <c r="G137" s="7">
        <v>450</v>
      </c>
      <c r="H137" s="7">
        <v>3</v>
      </c>
      <c r="I137" s="7">
        <v>0</v>
      </c>
      <c r="J137" s="7">
        <v>6.25</v>
      </c>
    </row>
    <row r="138" spans="1:10" x14ac:dyDescent="0.25">
      <c r="A138" s="7">
        <v>7</v>
      </c>
      <c r="B138" s="8" t="s">
        <v>699</v>
      </c>
      <c r="C138" s="7" t="s">
        <v>59</v>
      </c>
      <c r="D138" s="7" t="s">
        <v>60</v>
      </c>
      <c r="E138" s="7" t="s">
        <v>16</v>
      </c>
      <c r="F138" s="7" t="s">
        <v>17</v>
      </c>
      <c r="G138" s="7">
        <v>443</v>
      </c>
      <c r="H138" s="7">
        <v>4</v>
      </c>
      <c r="I138" s="7">
        <v>1</v>
      </c>
      <c r="J138" s="7">
        <v>6.15</v>
      </c>
    </row>
    <row r="139" spans="1:10" x14ac:dyDescent="0.25">
      <c r="A139" s="7">
        <v>8</v>
      </c>
      <c r="B139" s="8" t="s">
        <v>404</v>
      </c>
      <c r="C139" s="7" t="s">
        <v>49</v>
      </c>
      <c r="D139" s="7" t="s">
        <v>60</v>
      </c>
      <c r="E139" s="7" t="s">
        <v>16</v>
      </c>
      <c r="F139" s="7" t="s">
        <v>17</v>
      </c>
      <c r="G139" s="7">
        <v>430</v>
      </c>
      <c r="H139" s="7">
        <v>2</v>
      </c>
      <c r="I139" s="7">
        <v>0</v>
      </c>
      <c r="J139" s="7">
        <v>5.97</v>
      </c>
    </row>
    <row r="140" spans="1:10" x14ac:dyDescent="0.25">
      <c r="A140" s="7">
        <v>9</v>
      </c>
      <c r="B140" s="8" t="s">
        <v>402</v>
      </c>
      <c r="C140" s="7" t="s">
        <v>99</v>
      </c>
      <c r="D140" s="7" t="s">
        <v>60</v>
      </c>
      <c r="E140" s="7" t="s">
        <v>16</v>
      </c>
      <c r="F140" s="7" t="s">
        <v>17</v>
      </c>
      <c r="G140" s="7">
        <v>407</v>
      </c>
      <c r="H140" s="7">
        <v>0</v>
      </c>
      <c r="I140" s="7">
        <v>0</v>
      </c>
      <c r="J140" s="7">
        <v>5.65</v>
      </c>
    </row>
    <row r="141" spans="1:10" x14ac:dyDescent="0.25">
      <c r="A141" s="7">
        <v>10</v>
      </c>
      <c r="B141" s="8" t="s">
        <v>700</v>
      </c>
      <c r="C141" s="7" t="s">
        <v>286</v>
      </c>
      <c r="D141" s="7" t="s">
        <v>60</v>
      </c>
      <c r="E141" s="7" t="s">
        <v>16</v>
      </c>
      <c r="F141" s="7" t="s">
        <v>17</v>
      </c>
      <c r="G141" s="7">
        <v>351</v>
      </c>
      <c r="H141" s="7">
        <v>2</v>
      </c>
      <c r="I141" s="7">
        <v>2</v>
      </c>
      <c r="J141" s="7">
        <v>4.88</v>
      </c>
    </row>
    <row r="142" spans="1:10" x14ac:dyDescent="0.25">
      <c r="A142" s="7">
        <v>11</v>
      </c>
      <c r="B142" s="8" t="s">
        <v>405</v>
      </c>
      <c r="C142" s="7" t="s">
        <v>298</v>
      </c>
      <c r="D142" s="7" t="s">
        <v>60</v>
      </c>
      <c r="E142" s="7" t="s">
        <v>16</v>
      </c>
      <c r="F142" s="7" t="s">
        <v>17</v>
      </c>
      <c r="G142" s="7">
        <v>321</v>
      </c>
      <c r="H142" s="7">
        <v>2</v>
      </c>
      <c r="I142" s="7">
        <v>0</v>
      </c>
      <c r="J142" s="7">
        <v>4.46</v>
      </c>
    </row>
    <row r="143" spans="1:10" x14ac:dyDescent="0.25">
      <c r="A143" s="7">
        <v>12</v>
      </c>
      <c r="B143" s="8" t="s">
        <v>591</v>
      </c>
      <c r="C143" s="7" t="s">
        <v>49</v>
      </c>
      <c r="D143" s="7" t="s">
        <v>60</v>
      </c>
      <c r="E143" s="7" t="s">
        <v>16</v>
      </c>
      <c r="F143" s="7" t="s">
        <v>17</v>
      </c>
      <c r="G143" s="7">
        <v>278</v>
      </c>
      <c r="H143" s="7">
        <v>0</v>
      </c>
      <c r="I143" s="7">
        <v>0</v>
      </c>
      <c r="J143" s="7">
        <v>3.86</v>
      </c>
    </row>
    <row r="144" spans="1:10" x14ac:dyDescent="0.25">
      <c r="A144" s="7">
        <v>13</v>
      </c>
      <c r="B144" s="8" t="s">
        <v>311</v>
      </c>
      <c r="C144" s="7" t="s">
        <v>52</v>
      </c>
      <c r="D144" s="7" t="s">
        <v>60</v>
      </c>
      <c r="E144" s="7" t="s">
        <v>16</v>
      </c>
      <c r="F144" s="7" t="s">
        <v>17</v>
      </c>
      <c r="G144" s="7">
        <v>268</v>
      </c>
      <c r="H144" s="7">
        <v>0</v>
      </c>
      <c r="I144" s="7">
        <v>0</v>
      </c>
      <c r="J144" s="7">
        <v>3.72</v>
      </c>
    </row>
    <row r="145" spans="1:10" x14ac:dyDescent="0.25">
      <c r="A145" s="7">
        <v>1</v>
      </c>
      <c r="B145" s="8" t="s">
        <v>421</v>
      </c>
      <c r="C145" s="7" t="s">
        <v>99</v>
      </c>
      <c r="D145" s="7" t="s">
        <v>60</v>
      </c>
      <c r="E145" s="7" t="s">
        <v>24</v>
      </c>
      <c r="F145" s="7" t="s">
        <v>17</v>
      </c>
      <c r="G145" s="7">
        <v>580</v>
      </c>
      <c r="H145" s="7">
        <v>10</v>
      </c>
      <c r="I145" s="7">
        <v>4</v>
      </c>
      <c r="J145" s="7">
        <v>8.06</v>
      </c>
    </row>
    <row r="146" spans="1:10" x14ac:dyDescent="0.25">
      <c r="A146" s="7">
        <v>2</v>
      </c>
      <c r="B146" s="8" t="s">
        <v>419</v>
      </c>
      <c r="C146" s="7" t="s">
        <v>49</v>
      </c>
      <c r="D146" s="7" t="s">
        <v>60</v>
      </c>
      <c r="E146" s="7" t="s">
        <v>24</v>
      </c>
      <c r="F146" s="7" t="s">
        <v>17</v>
      </c>
      <c r="G146" s="7">
        <v>570</v>
      </c>
      <c r="H146" s="7">
        <v>8</v>
      </c>
      <c r="I146" s="7">
        <v>2</v>
      </c>
      <c r="J146" s="7">
        <v>7.92</v>
      </c>
    </row>
    <row r="147" spans="1:10" x14ac:dyDescent="0.25">
      <c r="A147" s="7">
        <v>3</v>
      </c>
      <c r="B147" s="8" t="s">
        <v>407</v>
      </c>
      <c r="C147" s="7" t="s">
        <v>305</v>
      </c>
      <c r="D147" s="7" t="s">
        <v>60</v>
      </c>
      <c r="E147" s="7" t="s">
        <v>24</v>
      </c>
      <c r="F147" s="7" t="s">
        <v>17</v>
      </c>
      <c r="G147" s="7">
        <v>546</v>
      </c>
      <c r="H147" s="7">
        <v>7</v>
      </c>
      <c r="I147" s="7">
        <v>1</v>
      </c>
      <c r="J147" s="7">
        <v>7.58</v>
      </c>
    </row>
    <row r="148" spans="1:10" x14ac:dyDescent="0.25">
      <c r="A148" s="7">
        <v>4</v>
      </c>
      <c r="B148" s="8" t="s">
        <v>420</v>
      </c>
      <c r="C148" s="7" t="s">
        <v>54</v>
      </c>
      <c r="D148" s="7" t="s">
        <v>60</v>
      </c>
      <c r="E148" s="7" t="s">
        <v>24</v>
      </c>
      <c r="F148" s="7" t="s">
        <v>17</v>
      </c>
      <c r="G148" s="7">
        <v>544</v>
      </c>
      <c r="H148" s="7">
        <v>6</v>
      </c>
      <c r="I148" s="7">
        <v>0</v>
      </c>
      <c r="J148" s="7">
        <v>7.56</v>
      </c>
    </row>
    <row r="149" spans="1:10" x14ac:dyDescent="0.25">
      <c r="A149" s="7">
        <v>5</v>
      </c>
      <c r="B149" s="8" t="s">
        <v>394</v>
      </c>
      <c r="C149" s="7" t="s">
        <v>49</v>
      </c>
      <c r="D149" s="7" t="s">
        <v>60</v>
      </c>
      <c r="E149" s="7" t="s">
        <v>24</v>
      </c>
      <c r="F149" s="7" t="s">
        <v>17</v>
      </c>
      <c r="G149" s="7">
        <v>542</v>
      </c>
      <c r="H149" s="7">
        <v>4</v>
      </c>
      <c r="I149" s="7">
        <v>2</v>
      </c>
      <c r="J149" s="7">
        <v>7.53</v>
      </c>
    </row>
    <row r="150" spans="1:10" x14ac:dyDescent="0.25">
      <c r="A150" s="7">
        <v>6</v>
      </c>
      <c r="B150" s="8" t="s">
        <v>428</v>
      </c>
      <c r="C150" s="7" t="s">
        <v>267</v>
      </c>
      <c r="D150" s="7" t="s">
        <v>60</v>
      </c>
      <c r="E150" s="7" t="s">
        <v>24</v>
      </c>
      <c r="F150" s="7" t="s">
        <v>17</v>
      </c>
      <c r="G150" s="7">
        <v>535</v>
      </c>
      <c r="H150" s="7">
        <v>7</v>
      </c>
      <c r="I150" s="7">
        <v>0</v>
      </c>
      <c r="J150" s="7">
        <v>7.43</v>
      </c>
    </row>
    <row r="151" spans="1:10" x14ac:dyDescent="0.25">
      <c r="A151" s="7">
        <v>7</v>
      </c>
      <c r="B151" s="8" t="s">
        <v>427</v>
      </c>
      <c r="C151" s="7" t="s">
        <v>305</v>
      </c>
      <c r="D151" s="7" t="s">
        <v>60</v>
      </c>
      <c r="E151" s="7" t="s">
        <v>24</v>
      </c>
      <c r="F151" s="7" t="s">
        <v>17</v>
      </c>
      <c r="G151" s="7">
        <v>534</v>
      </c>
      <c r="H151" s="7">
        <v>8</v>
      </c>
      <c r="I151" s="7">
        <v>1</v>
      </c>
      <c r="J151" s="7">
        <v>7.42</v>
      </c>
    </row>
    <row r="152" spans="1:10" x14ac:dyDescent="0.25">
      <c r="A152" s="7">
        <v>8</v>
      </c>
      <c r="B152" s="8" t="s">
        <v>408</v>
      </c>
      <c r="C152" s="7" t="s">
        <v>37</v>
      </c>
      <c r="D152" s="7" t="s">
        <v>60</v>
      </c>
      <c r="E152" s="7" t="s">
        <v>24</v>
      </c>
      <c r="F152" s="7" t="s">
        <v>17</v>
      </c>
      <c r="G152" s="7">
        <v>526</v>
      </c>
      <c r="H152" s="7">
        <v>12</v>
      </c>
      <c r="I152" s="7">
        <v>2</v>
      </c>
      <c r="J152" s="7">
        <v>7.31</v>
      </c>
    </row>
    <row r="153" spans="1:10" x14ac:dyDescent="0.25">
      <c r="A153" s="7">
        <v>9</v>
      </c>
      <c r="B153" s="8" t="s">
        <v>413</v>
      </c>
      <c r="C153" s="7" t="s">
        <v>298</v>
      </c>
      <c r="D153" s="7" t="s">
        <v>60</v>
      </c>
      <c r="E153" s="7" t="s">
        <v>24</v>
      </c>
      <c r="F153" s="7" t="s">
        <v>17</v>
      </c>
      <c r="G153" s="7">
        <v>526</v>
      </c>
      <c r="H153" s="7">
        <v>6</v>
      </c>
      <c r="I153" s="7">
        <v>1</v>
      </c>
      <c r="J153" s="7">
        <v>7.31</v>
      </c>
    </row>
    <row r="154" spans="1:10" x14ac:dyDescent="0.25">
      <c r="A154" s="7">
        <v>10</v>
      </c>
      <c r="B154" s="8" t="s">
        <v>422</v>
      </c>
      <c r="C154" s="7" t="s">
        <v>49</v>
      </c>
      <c r="D154" s="7" t="s">
        <v>60</v>
      </c>
      <c r="E154" s="7" t="s">
        <v>24</v>
      </c>
      <c r="F154" s="7" t="s">
        <v>17</v>
      </c>
      <c r="G154" s="7">
        <v>525</v>
      </c>
      <c r="H154" s="7">
        <v>4</v>
      </c>
      <c r="I154" s="7">
        <v>1</v>
      </c>
      <c r="J154" s="7">
        <v>7.29</v>
      </c>
    </row>
    <row r="155" spans="1:10" x14ac:dyDescent="0.25">
      <c r="A155" s="7">
        <v>11</v>
      </c>
      <c r="B155" s="8" t="s">
        <v>313</v>
      </c>
      <c r="C155" s="7" t="s">
        <v>33</v>
      </c>
      <c r="D155" s="7" t="s">
        <v>60</v>
      </c>
      <c r="E155" s="7" t="s">
        <v>24</v>
      </c>
      <c r="F155" s="7" t="s">
        <v>17</v>
      </c>
      <c r="G155" s="7">
        <v>514</v>
      </c>
      <c r="H155" s="7">
        <v>8</v>
      </c>
      <c r="I155" s="7">
        <v>1</v>
      </c>
      <c r="J155" s="7">
        <v>7.14</v>
      </c>
    </row>
    <row r="156" spans="1:10" x14ac:dyDescent="0.25">
      <c r="A156" s="7">
        <v>12</v>
      </c>
      <c r="B156" s="8" t="s">
        <v>701</v>
      </c>
      <c r="C156" s="7" t="s">
        <v>264</v>
      </c>
      <c r="D156" s="7" t="s">
        <v>60</v>
      </c>
      <c r="E156" s="7" t="s">
        <v>24</v>
      </c>
      <c r="F156" s="7" t="s">
        <v>17</v>
      </c>
      <c r="G156" s="7">
        <v>508</v>
      </c>
      <c r="H156" s="7">
        <v>5</v>
      </c>
      <c r="I156" s="7">
        <v>2</v>
      </c>
      <c r="J156" s="7">
        <v>7.06</v>
      </c>
    </row>
    <row r="157" spans="1:10" x14ac:dyDescent="0.25">
      <c r="A157" s="7">
        <v>13</v>
      </c>
      <c r="B157" s="8" t="s">
        <v>592</v>
      </c>
      <c r="C157" s="7" t="s">
        <v>32</v>
      </c>
      <c r="D157" s="7" t="s">
        <v>60</v>
      </c>
      <c r="E157" s="7" t="s">
        <v>24</v>
      </c>
      <c r="F157" s="7" t="s">
        <v>17</v>
      </c>
      <c r="G157" s="7">
        <v>508</v>
      </c>
      <c r="H157" s="7">
        <v>4</v>
      </c>
      <c r="I157" s="7">
        <v>3</v>
      </c>
      <c r="J157" s="7">
        <v>7.06</v>
      </c>
    </row>
    <row r="158" spans="1:10" x14ac:dyDescent="0.25">
      <c r="A158" s="7">
        <v>14</v>
      </c>
      <c r="B158" s="8" t="s">
        <v>430</v>
      </c>
      <c r="C158" s="7" t="s">
        <v>49</v>
      </c>
      <c r="D158" s="7" t="s">
        <v>60</v>
      </c>
      <c r="E158" s="7" t="s">
        <v>24</v>
      </c>
      <c r="F158" s="7" t="s">
        <v>17</v>
      </c>
      <c r="G158" s="7">
        <v>507</v>
      </c>
      <c r="H158" s="7">
        <v>9</v>
      </c>
      <c r="I158" s="7">
        <v>1</v>
      </c>
      <c r="J158" s="7">
        <v>7.04</v>
      </c>
    </row>
    <row r="159" spans="1:10" x14ac:dyDescent="0.25">
      <c r="A159" s="7">
        <v>15</v>
      </c>
      <c r="B159" s="8" t="s">
        <v>409</v>
      </c>
      <c r="C159" s="7" t="s">
        <v>298</v>
      </c>
      <c r="D159" s="7" t="s">
        <v>60</v>
      </c>
      <c r="E159" s="7" t="s">
        <v>24</v>
      </c>
      <c r="F159" s="7" t="s">
        <v>17</v>
      </c>
      <c r="G159" s="7">
        <v>503</v>
      </c>
      <c r="H159" s="7">
        <v>4</v>
      </c>
      <c r="I159" s="7">
        <v>0</v>
      </c>
      <c r="J159" s="7">
        <v>6.99</v>
      </c>
    </row>
    <row r="160" spans="1:10" x14ac:dyDescent="0.25">
      <c r="A160" s="7">
        <v>16</v>
      </c>
      <c r="B160" s="8" t="s">
        <v>702</v>
      </c>
      <c r="C160" s="7" t="s">
        <v>238</v>
      </c>
      <c r="D160" s="7" t="s">
        <v>60</v>
      </c>
      <c r="E160" s="7" t="s">
        <v>24</v>
      </c>
      <c r="F160" s="7" t="s">
        <v>17</v>
      </c>
      <c r="G160" s="7">
        <v>465</v>
      </c>
      <c r="H160" s="7">
        <v>6</v>
      </c>
      <c r="I160" s="7">
        <v>0</v>
      </c>
      <c r="J160" s="7">
        <v>6.46</v>
      </c>
    </row>
    <row r="161" spans="1:10" x14ac:dyDescent="0.25">
      <c r="A161" s="7">
        <v>17</v>
      </c>
      <c r="B161" s="8" t="s">
        <v>425</v>
      </c>
      <c r="C161" s="7" t="s">
        <v>55</v>
      </c>
      <c r="D161" s="7" t="s">
        <v>60</v>
      </c>
      <c r="E161" s="7" t="s">
        <v>24</v>
      </c>
      <c r="F161" s="7" t="s">
        <v>17</v>
      </c>
      <c r="G161" s="7">
        <v>449</v>
      </c>
      <c r="H161" s="7">
        <v>1</v>
      </c>
      <c r="I161" s="7">
        <v>0</v>
      </c>
      <c r="J161" s="7">
        <v>6.24</v>
      </c>
    </row>
    <row r="162" spans="1:10" x14ac:dyDescent="0.25">
      <c r="A162" s="7">
        <v>18</v>
      </c>
      <c r="B162" s="8" t="s">
        <v>397</v>
      </c>
      <c r="C162" s="7" t="s">
        <v>59</v>
      </c>
      <c r="D162" s="7" t="s">
        <v>60</v>
      </c>
      <c r="E162" s="7" t="s">
        <v>24</v>
      </c>
      <c r="F162" s="7" t="s">
        <v>17</v>
      </c>
      <c r="G162" s="7">
        <v>429</v>
      </c>
      <c r="H162" s="7">
        <v>1</v>
      </c>
      <c r="I162" s="7">
        <v>0</v>
      </c>
      <c r="J162" s="7">
        <v>5.96</v>
      </c>
    </row>
    <row r="163" spans="1:10" x14ac:dyDescent="0.25">
      <c r="A163" s="7">
        <v>19</v>
      </c>
      <c r="B163" s="8" t="s">
        <v>410</v>
      </c>
      <c r="C163" s="7" t="s">
        <v>264</v>
      </c>
      <c r="D163" s="7" t="s">
        <v>60</v>
      </c>
      <c r="E163" s="7" t="s">
        <v>24</v>
      </c>
      <c r="F163" s="7" t="s">
        <v>17</v>
      </c>
      <c r="G163" s="7">
        <v>412</v>
      </c>
      <c r="H163" s="7">
        <v>0</v>
      </c>
      <c r="I163" s="7">
        <v>0</v>
      </c>
      <c r="J163" s="7">
        <v>5.72</v>
      </c>
    </row>
    <row r="164" spans="1:10" x14ac:dyDescent="0.25">
      <c r="A164" s="7">
        <v>20</v>
      </c>
      <c r="B164" s="8" t="s">
        <v>703</v>
      </c>
      <c r="C164" s="7" t="s">
        <v>139</v>
      </c>
      <c r="D164" s="7" t="s">
        <v>60</v>
      </c>
      <c r="E164" s="7" t="s">
        <v>24</v>
      </c>
      <c r="F164" s="7" t="s">
        <v>17</v>
      </c>
      <c r="G164" s="7">
        <v>342</v>
      </c>
      <c r="H164" s="7">
        <v>1</v>
      </c>
      <c r="I164" s="7">
        <v>0</v>
      </c>
      <c r="J164" s="7">
        <v>4.75</v>
      </c>
    </row>
    <row r="165" spans="1:10" x14ac:dyDescent="0.25">
      <c r="A165" s="7">
        <v>21</v>
      </c>
      <c r="B165" s="8" t="s">
        <v>414</v>
      </c>
      <c r="C165" s="7" t="s">
        <v>47</v>
      </c>
      <c r="D165" s="7" t="s">
        <v>60</v>
      </c>
      <c r="E165" s="7" t="s">
        <v>24</v>
      </c>
      <c r="F165" s="7" t="s">
        <v>17</v>
      </c>
      <c r="G165" s="7">
        <v>264</v>
      </c>
      <c r="H165" s="7">
        <v>0</v>
      </c>
      <c r="I165" s="7">
        <v>0</v>
      </c>
      <c r="J165" s="7">
        <v>3.67</v>
      </c>
    </row>
    <row r="166" spans="1:10" x14ac:dyDescent="0.25">
      <c r="A166" s="7">
        <v>1</v>
      </c>
      <c r="B166" s="8" t="s">
        <v>416</v>
      </c>
      <c r="C166" s="7" t="s">
        <v>33</v>
      </c>
      <c r="D166" s="7" t="s">
        <v>60</v>
      </c>
      <c r="E166" s="7" t="s">
        <v>299</v>
      </c>
      <c r="F166" s="7" t="s">
        <v>17</v>
      </c>
      <c r="G166" s="7">
        <v>561</v>
      </c>
      <c r="H166" s="7">
        <v>6</v>
      </c>
      <c r="I166" s="7">
        <v>1</v>
      </c>
      <c r="J166" s="7">
        <v>7.79</v>
      </c>
    </row>
    <row r="167" spans="1:10" x14ac:dyDescent="0.25">
      <c r="A167" s="7">
        <v>2</v>
      </c>
      <c r="B167" s="8" t="s">
        <v>415</v>
      </c>
      <c r="C167" s="7" t="s">
        <v>31</v>
      </c>
      <c r="D167" s="7" t="s">
        <v>60</v>
      </c>
      <c r="E167" s="7" t="s">
        <v>299</v>
      </c>
      <c r="F167" s="7" t="s">
        <v>17</v>
      </c>
      <c r="G167" s="7">
        <v>531</v>
      </c>
      <c r="H167" s="7">
        <v>10</v>
      </c>
      <c r="I167" s="7">
        <v>3</v>
      </c>
      <c r="J167" s="7">
        <v>7.38</v>
      </c>
    </row>
    <row r="168" spans="1:10" x14ac:dyDescent="0.25">
      <c r="A168" s="7">
        <v>1</v>
      </c>
      <c r="B168" s="8" t="s">
        <v>432</v>
      </c>
      <c r="C168" s="7" t="s">
        <v>267</v>
      </c>
      <c r="D168" s="7" t="s">
        <v>60</v>
      </c>
      <c r="E168" s="7" t="s">
        <v>38</v>
      </c>
      <c r="F168" s="7" t="s">
        <v>17</v>
      </c>
      <c r="G168" s="7">
        <v>552</v>
      </c>
      <c r="H168" s="7">
        <v>4</v>
      </c>
      <c r="I168" s="7">
        <v>1</v>
      </c>
      <c r="J168" s="7">
        <v>7.67</v>
      </c>
    </row>
    <row r="169" spans="1:10" x14ac:dyDescent="0.25">
      <c r="A169" s="7">
        <v>2</v>
      </c>
      <c r="B169" s="8" t="s">
        <v>431</v>
      </c>
      <c r="C169" s="7" t="s">
        <v>61</v>
      </c>
      <c r="D169" s="7" t="s">
        <v>60</v>
      </c>
      <c r="E169" s="7" t="s">
        <v>38</v>
      </c>
      <c r="F169" s="7" t="s">
        <v>17</v>
      </c>
      <c r="G169" s="7">
        <v>545</v>
      </c>
      <c r="H169" s="7">
        <v>5</v>
      </c>
      <c r="I169" s="7">
        <v>2</v>
      </c>
      <c r="J169" s="7">
        <v>7.57</v>
      </c>
    </row>
    <row r="170" spans="1:10" x14ac:dyDescent="0.25">
      <c r="A170" s="7">
        <v>3</v>
      </c>
      <c r="B170" s="8" t="s">
        <v>429</v>
      </c>
      <c r="C170" s="7" t="s">
        <v>99</v>
      </c>
      <c r="D170" s="7" t="s">
        <v>60</v>
      </c>
      <c r="E170" s="7" t="s">
        <v>38</v>
      </c>
      <c r="F170" s="7" t="s">
        <v>17</v>
      </c>
      <c r="G170" s="7">
        <v>543</v>
      </c>
      <c r="H170" s="7">
        <v>5</v>
      </c>
      <c r="I170" s="7">
        <v>0</v>
      </c>
      <c r="J170" s="7">
        <v>7.54</v>
      </c>
    </row>
    <row r="171" spans="1:10" x14ac:dyDescent="0.25">
      <c r="A171" s="7">
        <v>4</v>
      </c>
      <c r="B171" s="8" t="s">
        <v>423</v>
      </c>
      <c r="C171" s="7" t="s">
        <v>61</v>
      </c>
      <c r="D171" s="7" t="s">
        <v>60</v>
      </c>
      <c r="E171" s="7" t="s">
        <v>38</v>
      </c>
      <c r="F171" s="7" t="s">
        <v>17</v>
      </c>
      <c r="G171" s="7">
        <v>539</v>
      </c>
      <c r="H171" s="7">
        <v>7</v>
      </c>
      <c r="I171" s="7">
        <v>2</v>
      </c>
      <c r="J171" s="7">
        <v>7.49</v>
      </c>
    </row>
    <row r="172" spans="1:10" x14ac:dyDescent="0.25">
      <c r="A172" s="7">
        <v>5</v>
      </c>
      <c r="B172" s="8" t="s">
        <v>424</v>
      </c>
      <c r="C172" s="7" t="s">
        <v>61</v>
      </c>
      <c r="D172" s="7" t="s">
        <v>60</v>
      </c>
      <c r="E172" s="7" t="s">
        <v>38</v>
      </c>
      <c r="F172" s="7" t="s">
        <v>17</v>
      </c>
      <c r="G172" s="7">
        <v>522</v>
      </c>
      <c r="H172" s="7">
        <v>3</v>
      </c>
      <c r="I172" s="7">
        <v>0</v>
      </c>
      <c r="J172" s="7">
        <v>7.25</v>
      </c>
    </row>
    <row r="173" spans="1:10" x14ac:dyDescent="0.25">
      <c r="A173" s="7">
        <v>6</v>
      </c>
      <c r="B173" s="8" t="s">
        <v>704</v>
      </c>
      <c r="C173" s="7" t="s">
        <v>32</v>
      </c>
      <c r="D173" s="7" t="s">
        <v>60</v>
      </c>
      <c r="E173" s="7" t="s">
        <v>38</v>
      </c>
      <c r="F173" s="7" t="s">
        <v>17</v>
      </c>
      <c r="G173" s="7">
        <v>482</v>
      </c>
      <c r="H173" s="7">
        <v>4</v>
      </c>
      <c r="I173" s="7">
        <v>3</v>
      </c>
      <c r="J173" s="7">
        <v>6.69</v>
      </c>
    </row>
    <row r="174" spans="1:10" x14ac:dyDescent="0.25">
      <c r="A174" s="7">
        <v>7</v>
      </c>
      <c r="B174" s="8" t="s">
        <v>705</v>
      </c>
      <c r="C174" s="7" t="s">
        <v>61</v>
      </c>
      <c r="D174" s="7" t="s">
        <v>60</v>
      </c>
      <c r="E174" s="7" t="s">
        <v>38</v>
      </c>
      <c r="F174" s="7" t="s">
        <v>17</v>
      </c>
      <c r="G174" s="7">
        <v>406</v>
      </c>
      <c r="H174" s="7">
        <v>4</v>
      </c>
      <c r="I174" s="7">
        <v>2</v>
      </c>
      <c r="J174" s="7">
        <v>5.64</v>
      </c>
    </row>
    <row r="175" spans="1:10" x14ac:dyDescent="0.25">
      <c r="A175" s="7">
        <v>1</v>
      </c>
      <c r="B175" s="8" t="s">
        <v>436</v>
      </c>
      <c r="C175" s="7" t="s">
        <v>23</v>
      </c>
      <c r="D175" s="7" t="s">
        <v>62</v>
      </c>
      <c r="E175" s="7" t="s">
        <v>16</v>
      </c>
      <c r="F175" s="7" t="s">
        <v>17</v>
      </c>
      <c r="G175" s="7">
        <v>623</v>
      </c>
      <c r="H175" s="7">
        <v>18</v>
      </c>
      <c r="I175" s="7">
        <v>7</v>
      </c>
      <c r="J175" s="7">
        <v>8.65</v>
      </c>
    </row>
    <row r="176" spans="1:10" x14ac:dyDescent="0.25">
      <c r="A176" s="7">
        <v>2</v>
      </c>
      <c r="B176" s="8" t="s">
        <v>433</v>
      </c>
      <c r="C176" s="7" t="s">
        <v>139</v>
      </c>
      <c r="D176" s="7" t="s">
        <v>62</v>
      </c>
      <c r="E176" s="7" t="s">
        <v>16</v>
      </c>
      <c r="F176" s="7" t="s">
        <v>17</v>
      </c>
      <c r="G176" s="7">
        <v>585</v>
      </c>
      <c r="H176" s="7">
        <v>11</v>
      </c>
      <c r="I176" s="7">
        <v>4</v>
      </c>
      <c r="J176" s="7">
        <v>8.1199999999999992</v>
      </c>
    </row>
    <row r="177" spans="1:10" x14ac:dyDescent="0.25">
      <c r="A177" s="7">
        <v>3</v>
      </c>
      <c r="B177" s="8" t="s">
        <v>435</v>
      </c>
      <c r="C177" s="7" t="s">
        <v>267</v>
      </c>
      <c r="D177" s="7" t="s">
        <v>62</v>
      </c>
      <c r="E177" s="7" t="s">
        <v>16</v>
      </c>
      <c r="F177" s="7" t="s">
        <v>17</v>
      </c>
      <c r="G177" s="7">
        <v>576</v>
      </c>
      <c r="H177" s="7">
        <v>16</v>
      </c>
      <c r="I177" s="7">
        <v>7</v>
      </c>
      <c r="J177" s="7">
        <v>8</v>
      </c>
    </row>
    <row r="178" spans="1:10" x14ac:dyDescent="0.25">
      <c r="A178" s="7">
        <v>4</v>
      </c>
      <c r="B178" s="8" t="s">
        <v>434</v>
      </c>
      <c r="C178" s="7" t="s">
        <v>267</v>
      </c>
      <c r="D178" s="7" t="s">
        <v>62</v>
      </c>
      <c r="E178" s="7" t="s">
        <v>16</v>
      </c>
      <c r="F178" s="7" t="s">
        <v>17</v>
      </c>
      <c r="G178" s="7">
        <v>576</v>
      </c>
      <c r="H178" s="7">
        <v>9</v>
      </c>
      <c r="I178" s="7">
        <v>6</v>
      </c>
      <c r="J178" s="7">
        <v>8</v>
      </c>
    </row>
    <row r="179" spans="1:10" x14ac:dyDescent="0.25">
      <c r="A179" s="7">
        <v>5</v>
      </c>
      <c r="B179" s="8" t="s">
        <v>452</v>
      </c>
      <c r="C179" s="7" t="s">
        <v>233</v>
      </c>
      <c r="D179" s="7" t="s">
        <v>62</v>
      </c>
      <c r="E179" s="7" t="s">
        <v>16</v>
      </c>
      <c r="F179" s="7" t="s">
        <v>17</v>
      </c>
      <c r="G179" s="7">
        <v>575</v>
      </c>
      <c r="H179" s="7">
        <v>7</v>
      </c>
      <c r="I179" s="7">
        <v>4</v>
      </c>
      <c r="J179" s="7">
        <v>7.99</v>
      </c>
    </row>
    <row r="180" spans="1:10" x14ac:dyDescent="0.25">
      <c r="A180" s="7">
        <v>6</v>
      </c>
      <c r="B180" s="8" t="s">
        <v>444</v>
      </c>
      <c r="C180" s="7" t="s">
        <v>44</v>
      </c>
      <c r="D180" s="7" t="s">
        <v>62</v>
      </c>
      <c r="E180" s="7" t="s">
        <v>16</v>
      </c>
      <c r="F180" s="7" t="s">
        <v>17</v>
      </c>
      <c r="G180" s="7">
        <v>562</v>
      </c>
      <c r="H180" s="7">
        <v>9</v>
      </c>
      <c r="I180" s="7">
        <v>3</v>
      </c>
      <c r="J180" s="7">
        <v>7.81</v>
      </c>
    </row>
    <row r="181" spans="1:10" x14ac:dyDescent="0.25">
      <c r="A181" s="7">
        <v>7</v>
      </c>
      <c r="B181" s="8" t="s">
        <v>597</v>
      </c>
      <c r="C181" s="7" t="s">
        <v>22</v>
      </c>
      <c r="D181" s="7" t="s">
        <v>62</v>
      </c>
      <c r="E181" s="7" t="s">
        <v>16</v>
      </c>
      <c r="F181" s="7" t="s">
        <v>17</v>
      </c>
      <c r="G181" s="7">
        <v>560</v>
      </c>
      <c r="H181" s="7">
        <v>8</v>
      </c>
      <c r="I181" s="7">
        <v>3</v>
      </c>
      <c r="J181" s="7">
        <v>7.78</v>
      </c>
    </row>
    <row r="182" spans="1:10" x14ac:dyDescent="0.25">
      <c r="A182" s="7">
        <v>8</v>
      </c>
      <c r="B182" s="8" t="s">
        <v>448</v>
      </c>
      <c r="C182" s="7" t="s">
        <v>97</v>
      </c>
      <c r="D182" s="7" t="s">
        <v>62</v>
      </c>
      <c r="E182" s="7" t="s">
        <v>16</v>
      </c>
      <c r="F182" s="7" t="s">
        <v>17</v>
      </c>
      <c r="G182" s="7">
        <v>551</v>
      </c>
      <c r="H182" s="7">
        <v>8</v>
      </c>
      <c r="I182" s="7">
        <v>2</v>
      </c>
      <c r="J182" s="7">
        <v>7.65</v>
      </c>
    </row>
    <row r="183" spans="1:10" x14ac:dyDescent="0.25">
      <c r="A183" s="7">
        <v>9</v>
      </c>
      <c r="B183" s="8" t="s">
        <v>446</v>
      </c>
      <c r="C183" s="7" t="s">
        <v>303</v>
      </c>
      <c r="D183" s="7" t="s">
        <v>62</v>
      </c>
      <c r="E183" s="7" t="s">
        <v>16</v>
      </c>
      <c r="F183" s="7" t="s">
        <v>17</v>
      </c>
      <c r="G183" s="7">
        <v>536</v>
      </c>
      <c r="H183" s="7">
        <v>4</v>
      </c>
      <c r="I183" s="7">
        <v>0</v>
      </c>
      <c r="J183" s="7">
        <v>7.44</v>
      </c>
    </row>
    <row r="184" spans="1:10" x14ac:dyDescent="0.25">
      <c r="A184" s="7">
        <v>10</v>
      </c>
      <c r="B184" s="8" t="s">
        <v>443</v>
      </c>
      <c r="C184" s="7" t="s">
        <v>264</v>
      </c>
      <c r="D184" s="7" t="s">
        <v>62</v>
      </c>
      <c r="E184" s="7" t="s">
        <v>16</v>
      </c>
      <c r="F184" s="7" t="s">
        <v>17</v>
      </c>
      <c r="G184" s="7">
        <v>532</v>
      </c>
      <c r="H184" s="7">
        <v>5</v>
      </c>
      <c r="I184" s="7">
        <v>2</v>
      </c>
      <c r="J184" s="7">
        <v>7.39</v>
      </c>
    </row>
    <row r="185" spans="1:10" x14ac:dyDescent="0.25">
      <c r="A185" s="7">
        <v>11</v>
      </c>
      <c r="B185" s="8" t="s">
        <v>439</v>
      </c>
      <c r="C185" s="7" t="s">
        <v>55</v>
      </c>
      <c r="D185" s="7" t="s">
        <v>62</v>
      </c>
      <c r="E185" s="7" t="s">
        <v>16</v>
      </c>
      <c r="F185" s="7" t="s">
        <v>17</v>
      </c>
      <c r="G185" s="7">
        <v>528</v>
      </c>
      <c r="H185" s="7">
        <v>3</v>
      </c>
      <c r="I185" s="7">
        <v>0</v>
      </c>
      <c r="J185" s="7">
        <v>7.33</v>
      </c>
    </row>
    <row r="186" spans="1:10" x14ac:dyDescent="0.25">
      <c r="A186" s="7">
        <v>12</v>
      </c>
      <c r="B186" s="8" t="s">
        <v>438</v>
      </c>
      <c r="C186" s="7" t="s">
        <v>253</v>
      </c>
      <c r="D186" s="7" t="s">
        <v>62</v>
      </c>
      <c r="E186" s="7" t="s">
        <v>16</v>
      </c>
      <c r="F186" s="7" t="s">
        <v>17</v>
      </c>
      <c r="G186" s="7">
        <v>522</v>
      </c>
      <c r="H186" s="7">
        <v>6</v>
      </c>
      <c r="I186" s="7">
        <v>1</v>
      </c>
      <c r="J186" s="7">
        <v>7.25</v>
      </c>
    </row>
    <row r="187" spans="1:10" x14ac:dyDescent="0.25">
      <c r="A187" s="7">
        <v>13</v>
      </c>
      <c r="B187" s="8" t="s">
        <v>447</v>
      </c>
      <c r="C187" s="7" t="s">
        <v>238</v>
      </c>
      <c r="D187" s="7" t="s">
        <v>62</v>
      </c>
      <c r="E187" s="7" t="s">
        <v>16</v>
      </c>
      <c r="F187" s="7" t="s">
        <v>17</v>
      </c>
      <c r="G187" s="7">
        <v>519</v>
      </c>
      <c r="H187" s="7">
        <v>7</v>
      </c>
      <c r="I187" s="7">
        <v>4</v>
      </c>
      <c r="J187" s="7">
        <v>7.21</v>
      </c>
    </row>
    <row r="188" spans="1:10" x14ac:dyDescent="0.25">
      <c r="A188" s="7">
        <v>14</v>
      </c>
      <c r="B188" s="8" t="s">
        <v>706</v>
      </c>
      <c r="C188" s="7" t="s">
        <v>240</v>
      </c>
      <c r="D188" s="7" t="s">
        <v>62</v>
      </c>
      <c r="E188" s="7" t="s">
        <v>16</v>
      </c>
      <c r="F188" s="7" t="s">
        <v>17</v>
      </c>
      <c r="G188" s="7">
        <v>517</v>
      </c>
      <c r="H188" s="7">
        <v>4</v>
      </c>
      <c r="I188" s="7">
        <v>1</v>
      </c>
      <c r="J188" s="7">
        <v>7.18</v>
      </c>
    </row>
    <row r="189" spans="1:10" x14ac:dyDescent="0.25">
      <c r="A189" s="7">
        <v>15</v>
      </c>
      <c r="B189" s="8" t="s">
        <v>541</v>
      </c>
      <c r="C189" s="7" t="s">
        <v>139</v>
      </c>
      <c r="D189" s="7" t="s">
        <v>62</v>
      </c>
      <c r="E189" s="7" t="s">
        <v>16</v>
      </c>
      <c r="F189" s="7" t="s">
        <v>17</v>
      </c>
      <c r="G189" s="7">
        <v>514</v>
      </c>
      <c r="H189" s="7">
        <v>5</v>
      </c>
      <c r="I189" s="7">
        <v>1</v>
      </c>
      <c r="J189" s="7">
        <v>7.14</v>
      </c>
    </row>
    <row r="190" spans="1:10" x14ac:dyDescent="0.25">
      <c r="A190" s="7">
        <v>16</v>
      </c>
      <c r="B190" s="8" t="s">
        <v>450</v>
      </c>
      <c r="C190" s="7" t="s">
        <v>55</v>
      </c>
      <c r="D190" s="7" t="s">
        <v>62</v>
      </c>
      <c r="E190" s="7" t="s">
        <v>16</v>
      </c>
      <c r="F190" s="7" t="s">
        <v>17</v>
      </c>
      <c r="G190" s="7">
        <v>512</v>
      </c>
      <c r="H190" s="7">
        <v>4</v>
      </c>
      <c r="I190" s="7">
        <v>0</v>
      </c>
      <c r="J190" s="7">
        <v>7.11</v>
      </c>
    </row>
    <row r="191" spans="1:10" x14ac:dyDescent="0.25">
      <c r="A191" s="7">
        <v>17</v>
      </c>
      <c r="B191" s="8" t="s">
        <v>445</v>
      </c>
      <c r="C191" s="7" t="s">
        <v>264</v>
      </c>
      <c r="D191" s="7" t="s">
        <v>62</v>
      </c>
      <c r="E191" s="7" t="s">
        <v>16</v>
      </c>
      <c r="F191" s="7" t="s">
        <v>17</v>
      </c>
      <c r="G191" s="7">
        <v>498</v>
      </c>
      <c r="H191" s="7">
        <v>9</v>
      </c>
      <c r="I191" s="7">
        <v>3</v>
      </c>
      <c r="J191" s="7">
        <v>6.92</v>
      </c>
    </row>
    <row r="192" spans="1:10" x14ac:dyDescent="0.25">
      <c r="A192" s="7">
        <v>18</v>
      </c>
      <c r="B192" s="8" t="s">
        <v>453</v>
      </c>
      <c r="C192" s="7" t="s">
        <v>36</v>
      </c>
      <c r="D192" s="7" t="s">
        <v>62</v>
      </c>
      <c r="E192" s="7" t="s">
        <v>16</v>
      </c>
      <c r="F192" s="7" t="s">
        <v>17</v>
      </c>
      <c r="G192" s="7">
        <v>463</v>
      </c>
      <c r="H192" s="7">
        <v>5</v>
      </c>
      <c r="I192" s="7">
        <v>1</v>
      </c>
      <c r="J192" s="7">
        <v>6.43</v>
      </c>
    </row>
    <row r="193" spans="1:10" x14ac:dyDescent="0.25">
      <c r="A193" s="7">
        <v>19</v>
      </c>
      <c r="B193" s="8" t="s">
        <v>598</v>
      </c>
      <c r="C193" s="7" t="s">
        <v>253</v>
      </c>
      <c r="D193" s="7" t="s">
        <v>62</v>
      </c>
      <c r="E193" s="7" t="s">
        <v>16</v>
      </c>
      <c r="F193" s="7" t="s">
        <v>17</v>
      </c>
      <c r="G193" s="7">
        <v>417</v>
      </c>
      <c r="H193" s="7">
        <v>3</v>
      </c>
      <c r="I193" s="7">
        <v>0</v>
      </c>
      <c r="J193" s="7">
        <v>5.79</v>
      </c>
    </row>
    <row r="194" spans="1:10" x14ac:dyDescent="0.25">
      <c r="A194" s="7">
        <v>20</v>
      </c>
      <c r="B194" s="8" t="s">
        <v>241</v>
      </c>
      <c r="C194" s="7" t="s">
        <v>39</v>
      </c>
      <c r="D194" s="7" t="s">
        <v>62</v>
      </c>
      <c r="E194" s="7" t="s">
        <v>16</v>
      </c>
      <c r="F194" s="7" t="s">
        <v>17</v>
      </c>
      <c r="G194" s="7">
        <v>410</v>
      </c>
      <c r="H194" s="7">
        <v>2</v>
      </c>
      <c r="I194" s="7">
        <v>2</v>
      </c>
      <c r="J194" s="7">
        <v>5.69</v>
      </c>
    </row>
    <row r="195" spans="1:10" x14ac:dyDescent="0.25">
      <c r="A195" s="7">
        <v>1</v>
      </c>
      <c r="B195" s="8" t="s">
        <v>600</v>
      </c>
      <c r="C195" s="7" t="s">
        <v>240</v>
      </c>
      <c r="D195" s="7" t="s">
        <v>62</v>
      </c>
      <c r="E195" s="7" t="s">
        <v>24</v>
      </c>
      <c r="F195" s="7" t="s">
        <v>17</v>
      </c>
      <c r="G195" s="7">
        <v>635</v>
      </c>
      <c r="H195" s="7">
        <v>20</v>
      </c>
      <c r="I195" s="7">
        <v>9</v>
      </c>
      <c r="J195" s="7">
        <v>8.82</v>
      </c>
    </row>
    <row r="196" spans="1:10" x14ac:dyDescent="0.25">
      <c r="A196" s="7">
        <v>2</v>
      </c>
      <c r="B196" s="8" t="s">
        <v>461</v>
      </c>
      <c r="C196" s="7" t="s">
        <v>31</v>
      </c>
      <c r="D196" s="7" t="s">
        <v>62</v>
      </c>
      <c r="E196" s="7" t="s">
        <v>24</v>
      </c>
      <c r="F196" s="7" t="s">
        <v>17</v>
      </c>
      <c r="G196" s="7">
        <v>632</v>
      </c>
      <c r="H196" s="7">
        <v>19</v>
      </c>
      <c r="I196" s="7">
        <v>8</v>
      </c>
      <c r="J196" s="7">
        <v>8.7799999999999994</v>
      </c>
    </row>
    <row r="197" spans="1:10" x14ac:dyDescent="0.25">
      <c r="A197" s="7">
        <v>3</v>
      </c>
      <c r="B197" s="8" t="s">
        <v>599</v>
      </c>
      <c r="C197" s="7" t="s">
        <v>23</v>
      </c>
      <c r="D197" s="7" t="s">
        <v>62</v>
      </c>
      <c r="E197" s="7" t="s">
        <v>24</v>
      </c>
      <c r="F197" s="7" t="s">
        <v>17</v>
      </c>
      <c r="G197" s="7">
        <v>627</v>
      </c>
      <c r="H197" s="7">
        <v>16</v>
      </c>
      <c r="I197" s="7">
        <v>4</v>
      </c>
      <c r="J197" s="7">
        <v>8.7100000000000009</v>
      </c>
    </row>
    <row r="198" spans="1:10" x14ac:dyDescent="0.25">
      <c r="A198" s="7">
        <v>4</v>
      </c>
      <c r="B198" s="8" t="s">
        <v>455</v>
      </c>
      <c r="C198" s="7" t="s">
        <v>137</v>
      </c>
      <c r="D198" s="7" t="s">
        <v>62</v>
      </c>
      <c r="E198" s="7" t="s">
        <v>24</v>
      </c>
      <c r="F198" s="7" t="s">
        <v>17</v>
      </c>
      <c r="G198" s="7">
        <v>621</v>
      </c>
      <c r="H198" s="7">
        <v>14</v>
      </c>
      <c r="I198" s="7">
        <v>2</v>
      </c>
      <c r="J198" s="7">
        <v>8.6199999999999992</v>
      </c>
    </row>
    <row r="199" spans="1:10" x14ac:dyDescent="0.25">
      <c r="A199" s="7">
        <v>5</v>
      </c>
      <c r="B199" s="8" t="s">
        <v>457</v>
      </c>
      <c r="C199" s="7" t="s">
        <v>31</v>
      </c>
      <c r="D199" s="7" t="s">
        <v>62</v>
      </c>
      <c r="E199" s="7" t="s">
        <v>24</v>
      </c>
      <c r="F199" s="7" t="s">
        <v>17</v>
      </c>
      <c r="G199" s="7">
        <v>612</v>
      </c>
      <c r="H199" s="7">
        <v>19</v>
      </c>
      <c r="I199" s="7">
        <v>6</v>
      </c>
      <c r="J199" s="7">
        <v>8.5</v>
      </c>
    </row>
    <row r="200" spans="1:10" x14ac:dyDescent="0.25">
      <c r="A200" s="7">
        <v>6</v>
      </c>
      <c r="B200" s="8" t="s">
        <v>474</v>
      </c>
      <c r="C200" s="7" t="s">
        <v>267</v>
      </c>
      <c r="D200" s="7" t="s">
        <v>62</v>
      </c>
      <c r="E200" s="7" t="s">
        <v>24</v>
      </c>
      <c r="F200" s="7" t="s">
        <v>17</v>
      </c>
      <c r="G200" s="7">
        <v>609</v>
      </c>
      <c r="H200" s="7">
        <v>11</v>
      </c>
      <c r="I200" s="7">
        <v>6</v>
      </c>
      <c r="J200" s="7">
        <v>8.4600000000000009</v>
      </c>
    </row>
    <row r="201" spans="1:10" x14ac:dyDescent="0.25">
      <c r="A201" s="7">
        <v>7</v>
      </c>
      <c r="B201" s="8" t="s">
        <v>707</v>
      </c>
      <c r="C201" s="7" t="s">
        <v>23</v>
      </c>
      <c r="D201" s="7" t="s">
        <v>62</v>
      </c>
      <c r="E201" s="7" t="s">
        <v>24</v>
      </c>
      <c r="F201" s="7" t="s">
        <v>17</v>
      </c>
      <c r="G201" s="7">
        <v>608</v>
      </c>
      <c r="H201" s="7">
        <v>14</v>
      </c>
      <c r="I201" s="7">
        <v>4</v>
      </c>
      <c r="J201" s="7">
        <v>8.44</v>
      </c>
    </row>
    <row r="202" spans="1:10" x14ac:dyDescent="0.25">
      <c r="A202" s="7">
        <v>8</v>
      </c>
      <c r="B202" s="8" t="s">
        <v>509</v>
      </c>
      <c r="C202" s="7" t="s">
        <v>97</v>
      </c>
      <c r="D202" s="7" t="s">
        <v>62</v>
      </c>
      <c r="E202" s="7" t="s">
        <v>24</v>
      </c>
      <c r="F202" s="7" t="s">
        <v>17</v>
      </c>
      <c r="G202" s="7">
        <v>606</v>
      </c>
      <c r="H202" s="7">
        <v>11</v>
      </c>
      <c r="I202" s="7">
        <v>2</v>
      </c>
      <c r="J202" s="7">
        <v>8.42</v>
      </c>
    </row>
    <row r="203" spans="1:10" x14ac:dyDescent="0.25">
      <c r="A203" s="7">
        <v>9</v>
      </c>
      <c r="B203" s="8" t="s">
        <v>460</v>
      </c>
      <c r="C203" s="7" t="s">
        <v>58</v>
      </c>
      <c r="D203" s="7" t="s">
        <v>62</v>
      </c>
      <c r="E203" s="7" t="s">
        <v>24</v>
      </c>
      <c r="F203" s="7" t="s">
        <v>17</v>
      </c>
      <c r="G203" s="7">
        <v>605</v>
      </c>
      <c r="H203" s="7">
        <v>14</v>
      </c>
      <c r="I203" s="7">
        <v>5</v>
      </c>
      <c r="J203" s="7">
        <v>8.4</v>
      </c>
    </row>
    <row r="204" spans="1:10" x14ac:dyDescent="0.25">
      <c r="A204" s="7">
        <v>10</v>
      </c>
      <c r="B204" s="8" t="s">
        <v>456</v>
      </c>
      <c r="C204" s="7" t="s">
        <v>44</v>
      </c>
      <c r="D204" s="7" t="s">
        <v>62</v>
      </c>
      <c r="E204" s="7" t="s">
        <v>24</v>
      </c>
      <c r="F204" s="7" t="s">
        <v>17</v>
      </c>
      <c r="G204" s="7">
        <v>604</v>
      </c>
      <c r="H204" s="7">
        <v>15</v>
      </c>
      <c r="I204" s="7">
        <v>2</v>
      </c>
      <c r="J204" s="7">
        <v>8.39</v>
      </c>
    </row>
    <row r="205" spans="1:10" x14ac:dyDescent="0.25">
      <c r="A205" s="7">
        <v>11</v>
      </c>
      <c r="B205" s="8" t="s">
        <v>708</v>
      </c>
      <c r="C205" s="7" t="s">
        <v>34</v>
      </c>
      <c r="D205" s="7" t="s">
        <v>62</v>
      </c>
      <c r="E205" s="7" t="s">
        <v>24</v>
      </c>
      <c r="F205" s="7" t="s">
        <v>17</v>
      </c>
      <c r="G205" s="7">
        <v>601</v>
      </c>
      <c r="H205" s="7">
        <v>13</v>
      </c>
      <c r="I205" s="7">
        <v>4</v>
      </c>
      <c r="J205" s="7">
        <v>8.35</v>
      </c>
    </row>
    <row r="206" spans="1:10" x14ac:dyDescent="0.25">
      <c r="A206" s="7">
        <v>12</v>
      </c>
      <c r="B206" s="8" t="s">
        <v>454</v>
      </c>
      <c r="C206" s="7" t="s">
        <v>267</v>
      </c>
      <c r="D206" s="7" t="s">
        <v>62</v>
      </c>
      <c r="E206" s="7" t="s">
        <v>24</v>
      </c>
      <c r="F206" s="7" t="s">
        <v>17</v>
      </c>
      <c r="G206" s="7">
        <v>600</v>
      </c>
      <c r="H206" s="7">
        <v>13</v>
      </c>
      <c r="I206" s="7">
        <v>2</v>
      </c>
      <c r="J206" s="7">
        <v>8.33</v>
      </c>
    </row>
    <row r="207" spans="1:10" x14ac:dyDescent="0.25">
      <c r="A207" s="7">
        <v>13</v>
      </c>
      <c r="B207" s="8" t="s">
        <v>458</v>
      </c>
      <c r="C207" s="7" t="s">
        <v>23</v>
      </c>
      <c r="D207" s="7" t="s">
        <v>62</v>
      </c>
      <c r="E207" s="7" t="s">
        <v>24</v>
      </c>
      <c r="F207" s="7" t="s">
        <v>17</v>
      </c>
      <c r="G207" s="7">
        <v>600</v>
      </c>
      <c r="H207" s="7">
        <v>13</v>
      </c>
      <c r="I207" s="7">
        <v>1</v>
      </c>
      <c r="J207" s="7">
        <v>8.33</v>
      </c>
    </row>
    <row r="208" spans="1:10" x14ac:dyDescent="0.25">
      <c r="A208" s="7">
        <v>14</v>
      </c>
      <c r="B208" s="8" t="s">
        <v>463</v>
      </c>
      <c r="C208" s="7" t="s">
        <v>28</v>
      </c>
      <c r="D208" s="7" t="s">
        <v>62</v>
      </c>
      <c r="E208" s="7" t="s">
        <v>24</v>
      </c>
      <c r="F208" s="7" t="s">
        <v>17</v>
      </c>
      <c r="G208" s="7">
        <v>591</v>
      </c>
      <c r="H208" s="7">
        <v>11</v>
      </c>
      <c r="I208" s="7">
        <v>3</v>
      </c>
      <c r="J208" s="7">
        <v>8.2100000000000009</v>
      </c>
    </row>
    <row r="209" spans="1:10" x14ac:dyDescent="0.25">
      <c r="A209" s="7">
        <v>15</v>
      </c>
      <c r="B209" s="8" t="s">
        <v>459</v>
      </c>
      <c r="C209" s="7" t="s">
        <v>139</v>
      </c>
      <c r="D209" s="7" t="s">
        <v>62</v>
      </c>
      <c r="E209" s="7" t="s">
        <v>24</v>
      </c>
      <c r="F209" s="7" t="s">
        <v>17</v>
      </c>
      <c r="G209" s="7">
        <v>583</v>
      </c>
      <c r="H209" s="7">
        <v>12</v>
      </c>
      <c r="I209" s="7">
        <v>6</v>
      </c>
      <c r="J209" s="7">
        <v>8.1</v>
      </c>
    </row>
    <row r="210" spans="1:10" x14ac:dyDescent="0.25">
      <c r="A210" s="7">
        <v>16</v>
      </c>
      <c r="B210" s="8" t="s">
        <v>144</v>
      </c>
      <c r="C210" s="7" t="s">
        <v>55</v>
      </c>
      <c r="D210" s="7" t="s">
        <v>62</v>
      </c>
      <c r="E210" s="7" t="s">
        <v>24</v>
      </c>
      <c r="F210" s="7" t="s">
        <v>17</v>
      </c>
      <c r="G210" s="7">
        <v>581</v>
      </c>
      <c r="H210" s="7">
        <v>12</v>
      </c>
      <c r="I210" s="7">
        <v>3</v>
      </c>
      <c r="J210" s="7">
        <v>8.07</v>
      </c>
    </row>
    <row r="211" spans="1:10" x14ac:dyDescent="0.25">
      <c r="A211" s="7">
        <v>17</v>
      </c>
      <c r="B211" s="8" t="s">
        <v>709</v>
      </c>
      <c r="C211" s="7" t="s">
        <v>31</v>
      </c>
      <c r="D211" s="7" t="s">
        <v>62</v>
      </c>
      <c r="E211" s="7" t="s">
        <v>24</v>
      </c>
      <c r="F211" s="7" t="s">
        <v>17</v>
      </c>
      <c r="G211" s="7">
        <v>580</v>
      </c>
      <c r="H211" s="7">
        <v>9</v>
      </c>
      <c r="I211" s="7">
        <v>0</v>
      </c>
      <c r="J211" s="7">
        <v>8.06</v>
      </c>
    </row>
    <row r="212" spans="1:10" x14ac:dyDescent="0.25">
      <c r="A212" s="7">
        <v>18</v>
      </c>
      <c r="B212" s="8" t="s">
        <v>602</v>
      </c>
      <c r="C212" s="7" t="s">
        <v>104</v>
      </c>
      <c r="D212" s="7" t="s">
        <v>62</v>
      </c>
      <c r="E212" s="7" t="s">
        <v>24</v>
      </c>
      <c r="F212" s="7" t="s">
        <v>17</v>
      </c>
      <c r="G212" s="7">
        <v>575</v>
      </c>
      <c r="H212" s="7">
        <v>9</v>
      </c>
      <c r="I212" s="7">
        <v>1</v>
      </c>
      <c r="J212" s="7">
        <v>7.99</v>
      </c>
    </row>
    <row r="213" spans="1:10" x14ac:dyDescent="0.25">
      <c r="A213" s="7">
        <v>19</v>
      </c>
      <c r="B213" s="8" t="s">
        <v>510</v>
      </c>
      <c r="C213" s="7" t="s">
        <v>238</v>
      </c>
      <c r="D213" s="7" t="s">
        <v>62</v>
      </c>
      <c r="E213" s="7" t="s">
        <v>24</v>
      </c>
      <c r="F213" s="7" t="s">
        <v>17</v>
      </c>
      <c r="G213" s="7">
        <v>568</v>
      </c>
      <c r="H213" s="7">
        <v>8</v>
      </c>
      <c r="I213" s="7">
        <v>3</v>
      </c>
      <c r="J213" s="7">
        <v>7.89</v>
      </c>
    </row>
    <row r="214" spans="1:10" x14ac:dyDescent="0.25">
      <c r="A214" s="7">
        <v>20</v>
      </c>
      <c r="B214" s="8" t="s">
        <v>710</v>
      </c>
      <c r="C214" s="7" t="s">
        <v>36</v>
      </c>
      <c r="D214" s="7" t="s">
        <v>62</v>
      </c>
      <c r="E214" s="7" t="s">
        <v>24</v>
      </c>
      <c r="F214" s="7" t="s">
        <v>17</v>
      </c>
      <c r="G214" s="7">
        <v>559</v>
      </c>
      <c r="H214" s="7">
        <v>9</v>
      </c>
      <c r="I214" s="7">
        <v>3</v>
      </c>
      <c r="J214" s="7">
        <v>7.76</v>
      </c>
    </row>
    <row r="215" spans="1:10" x14ac:dyDescent="0.25">
      <c r="A215" s="7">
        <v>21</v>
      </c>
      <c r="B215" s="8" t="s">
        <v>711</v>
      </c>
      <c r="C215" s="7" t="s">
        <v>233</v>
      </c>
      <c r="D215" s="7" t="s">
        <v>62</v>
      </c>
      <c r="E215" s="7" t="s">
        <v>24</v>
      </c>
      <c r="F215" s="7" t="s">
        <v>17</v>
      </c>
      <c r="G215" s="7">
        <v>556</v>
      </c>
      <c r="H215" s="7">
        <v>6</v>
      </c>
      <c r="I215" s="7">
        <v>0</v>
      </c>
      <c r="J215" s="7">
        <v>7.72</v>
      </c>
    </row>
    <row r="216" spans="1:10" x14ac:dyDescent="0.25">
      <c r="A216" s="7">
        <v>22</v>
      </c>
      <c r="B216" s="8" t="s">
        <v>603</v>
      </c>
      <c r="C216" s="7" t="s">
        <v>23</v>
      </c>
      <c r="D216" s="7" t="s">
        <v>62</v>
      </c>
      <c r="E216" s="7" t="s">
        <v>24</v>
      </c>
      <c r="F216" s="7" t="s">
        <v>17</v>
      </c>
      <c r="G216" s="7">
        <v>554</v>
      </c>
      <c r="H216" s="7">
        <v>7</v>
      </c>
      <c r="I216" s="7">
        <v>1</v>
      </c>
      <c r="J216" s="7">
        <v>7.69</v>
      </c>
    </row>
    <row r="217" spans="1:10" x14ac:dyDescent="0.25">
      <c r="A217" s="7">
        <v>23</v>
      </c>
      <c r="B217" s="8" t="s">
        <v>712</v>
      </c>
      <c r="C217" s="7" t="s">
        <v>39</v>
      </c>
      <c r="D217" s="7" t="s">
        <v>62</v>
      </c>
      <c r="E217" s="7" t="s">
        <v>24</v>
      </c>
      <c r="F217" s="7" t="s">
        <v>17</v>
      </c>
      <c r="G217" s="7">
        <v>548</v>
      </c>
      <c r="H217" s="7">
        <v>7</v>
      </c>
      <c r="I217" s="7">
        <v>2</v>
      </c>
      <c r="J217" s="7">
        <v>7.61</v>
      </c>
    </row>
    <row r="218" spans="1:10" x14ac:dyDescent="0.25">
      <c r="A218" s="7">
        <v>24</v>
      </c>
      <c r="B218" s="8" t="s">
        <v>713</v>
      </c>
      <c r="C218" s="7" t="s">
        <v>35</v>
      </c>
      <c r="D218" s="7" t="s">
        <v>62</v>
      </c>
      <c r="E218" s="7" t="s">
        <v>24</v>
      </c>
      <c r="F218" s="7" t="s">
        <v>17</v>
      </c>
      <c r="G218" s="7">
        <v>548</v>
      </c>
      <c r="H218" s="7">
        <v>5</v>
      </c>
      <c r="I218" s="7">
        <v>1</v>
      </c>
      <c r="J218" s="7">
        <v>7.61</v>
      </c>
    </row>
    <row r="219" spans="1:10" x14ac:dyDescent="0.25">
      <c r="A219" s="7">
        <v>25</v>
      </c>
      <c r="B219" s="8" t="s">
        <v>464</v>
      </c>
      <c r="C219" s="7" t="s">
        <v>23</v>
      </c>
      <c r="D219" s="7" t="s">
        <v>62</v>
      </c>
      <c r="E219" s="7" t="s">
        <v>24</v>
      </c>
      <c r="F219" s="7" t="s">
        <v>17</v>
      </c>
      <c r="G219" s="7">
        <v>545</v>
      </c>
      <c r="H219" s="7">
        <v>6</v>
      </c>
      <c r="I219" s="7">
        <v>0</v>
      </c>
      <c r="J219" s="7">
        <v>7.57</v>
      </c>
    </row>
    <row r="220" spans="1:10" x14ac:dyDescent="0.25">
      <c r="A220" s="7">
        <v>26</v>
      </c>
      <c r="B220" s="8" t="s">
        <v>466</v>
      </c>
      <c r="C220" s="7" t="s">
        <v>55</v>
      </c>
      <c r="D220" s="7" t="s">
        <v>62</v>
      </c>
      <c r="E220" s="7" t="s">
        <v>24</v>
      </c>
      <c r="F220" s="7" t="s">
        <v>17</v>
      </c>
      <c r="G220" s="7">
        <v>541</v>
      </c>
      <c r="H220" s="7">
        <v>5</v>
      </c>
      <c r="I220" s="7">
        <v>2</v>
      </c>
      <c r="J220" s="7">
        <v>7.51</v>
      </c>
    </row>
    <row r="221" spans="1:10" x14ac:dyDescent="0.25">
      <c r="A221" s="7">
        <v>27</v>
      </c>
      <c r="B221" s="8" t="s">
        <v>714</v>
      </c>
      <c r="C221" s="7" t="s">
        <v>28</v>
      </c>
      <c r="D221" s="7" t="s">
        <v>62</v>
      </c>
      <c r="E221" s="7" t="s">
        <v>24</v>
      </c>
      <c r="F221" s="7" t="s">
        <v>17</v>
      </c>
      <c r="G221" s="7">
        <v>540</v>
      </c>
      <c r="H221" s="7">
        <v>8</v>
      </c>
      <c r="I221" s="7">
        <v>3</v>
      </c>
      <c r="J221" s="7">
        <v>7.5</v>
      </c>
    </row>
    <row r="222" spans="1:10" x14ac:dyDescent="0.25">
      <c r="A222" s="7">
        <v>28</v>
      </c>
      <c r="B222" s="8" t="s">
        <v>715</v>
      </c>
      <c r="C222" s="7" t="s">
        <v>28</v>
      </c>
      <c r="D222" s="7" t="s">
        <v>62</v>
      </c>
      <c r="E222" s="7" t="s">
        <v>24</v>
      </c>
      <c r="F222" s="7" t="s">
        <v>17</v>
      </c>
      <c r="G222" s="7">
        <v>537</v>
      </c>
      <c r="H222" s="7">
        <v>6</v>
      </c>
      <c r="I222" s="7">
        <v>2</v>
      </c>
      <c r="J222" s="7">
        <v>7.46</v>
      </c>
    </row>
    <row r="223" spans="1:10" x14ac:dyDescent="0.25">
      <c r="A223" s="7">
        <v>29</v>
      </c>
      <c r="B223" s="8" t="s">
        <v>469</v>
      </c>
      <c r="C223" s="7" t="s">
        <v>233</v>
      </c>
      <c r="D223" s="7" t="s">
        <v>62</v>
      </c>
      <c r="E223" s="7" t="s">
        <v>24</v>
      </c>
      <c r="F223" s="7" t="s">
        <v>17</v>
      </c>
      <c r="G223" s="7">
        <v>535</v>
      </c>
      <c r="H223" s="7">
        <v>7</v>
      </c>
      <c r="I223" s="7">
        <v>2</v>
      </c>
      <c r="J223" s="7">
        <v>7.43</v>
      </c>
    </row>
    <row r="224" spans="1:10" x14ac:dyDescent="0.25">
      <c r="A224" s="7">
        <v>30</v>
      </c>
      <c r="B224" s="8" t="s">
        <v>605</v>
      </c>
      <c r="C224" s="7" t="s">
        <v>104</v>
      </c>
      <c r="D224" s="7" t="s">
        <v>62</v>
      </c>
      <c r="E224" s="7" t="s">
        <v>24</v>
      </c>
      <c r="F224" s="7" t="s">
        <v>17</v>
      </c>
      <c r="G224" s="7">
        <v>535</v>
      </c>
      <c r="H224" s="7">
        <v>5</v>
      </c>
      <c r="I224" s="7">
        <v>0</v>
      </c>
      <c r="J224" s="7">
        <v>7.43</v>
      </c>
    </row>
    <row r="225" spans="1:10" x14ac:dyDescent="0.25">
      <c r="A225" s="7">
        <v>31</v>
      </c>
      <c r="B225" s="8" t="s">
        <v>145</v>
      </c>
      <c r="C225" s="7" t="s">
        <v>21</v>
      </c>
      <c r="D225" s="7" t="s">
        <v>62</v>
      </c>
      <c r="E225" s="7" t="s">
        <v>24</v>
      </c>
      <c r="F225" s="7" t="s">
        <v>17</v>
      </c>
      <c r="G225" s="7">
        <v>534</v>
      </c>
      <c r="H225" s="7">
        <v>9</v>
      </c>
      <c r="I225" s="7">
        <v>5</v>
      </c>
      <c r="J225" s="7">
        <v>7.42</v>
      </c>
    </row>
    <row r="226" spans="1:10" x14ac:dyDescent="0.25">
      <c r="A226" s="7">
        <v>32</v>
      </c>
      <c r="B226" s="8" t="s">
        <v>375</v>
      </c>
      <c r="C226" s="7" t="s">
        <v>303</v>
      </c>
      <c r="D226" s="7" t="s">
        <v>62</v>
      </c>
      <c r="E226" s="7" t="s">
        <v>24</v>
      </c>
      <c r="F226" s="7" t="s">
        <v>17</v>
      </c>
      <c r="G226" s="7">
        <v>531</v>
      </c>
      <c r="H226" s="7">
        <v>6</v>
      </c>
      <c r="I226" s="7">
        <v>1</v>
      </c>
      <c r="J226" s="7">
        <v>7.38</v>
      </c>
    </row>
    <row r="227" spans="1:10" ht="30" x14ac:dyDescent="0.25">
      <c r="A227" s="7">
        <v>33</v>
      </c>
      <c r="B227" s="8" t="s">
        <v>468</v>
      </c>
      <c r="C227" s="7" t="s">
        <v>28</v>
      </c>
      <c r="D227" s="7" t="s">
        <v>62</v>
      </c>
      <c r="E227" s="7" t="s">
        <v>24</v>
      </c>
      <c r="F227" s="7" t="s">
        <v>17</v>
      </c>
      <c r="G227" s="7">
        <v>531</v>
      </c>
      <c r="H227" s="7">
        <v>5</v>
      </c>
      <c r="I227" s="7">
        <v>2</v>
      </c>
      <c r="J227" s="7">
        <v>7.38</v>
      </c>
    </row>
    <row r="228" spans="1:10" x14ac:dyDescent="0.25">
      <c r="A228" s="7">
        <v>34</v>
      </c>
      <c r="B228" s="8" t="s">
        <v>609</v>
      </c>
      <c r="C228" s="7" t="s">
        <v>55</v>
      </c>
      <c r="D228" s="7" t="s">
        <v>62</v>
      </c>
      <c r="E228" s="7" t="s">
        <v>24</v>
      </c>
      <c r="F228" s="7" t="s">
        <v>17</v>
      </c>
      <c r="G228" s="7">
        <v>523</v>
      </c>
      <c r="H228" s="7">
        <v>7</v>
      </c>
      <c r="I228" s="7">
        <v>1</v>
      </c>
      <c r="J228" s="7">
        <v>7.26</v>
      </c>
    </row>
    <row r="229" spans="1:10" x14ac:dyDescent="0.25">
      <c r="A229" s="7">
        <v>35</v>
      </c>
      <c r="B229" s="8" t="s">
        <v>471</v>
      </c>
      <c r="C229" s="7" t="s">
        <v>23</v>
      </c>
      <c r="D229" s="7" t="s">
        <v>62</v>
      </c>
      <c r="E229" s="7" t="s">
        <v>24</v>
      </c>
      <c r="F229" s="7" t="s">
        <v>17</v>
      </c>
      <c r="G229" s="7">
        <v>521</v>
      </c>
      <c r="H229" s="7">
        <v>7</v>
      </c>
      <c r="I229" s="7">
        <v>2</v>
      </c>
      <c r="J229" s="7">
        <v>7.24</v>
      </c>
    </row>
    <row r="230" spans="1:10" x14ac:dyDescent="0.25">
      <c r="A230" s="7">
        <v>36</v>
      </c>
      <c r="B230" s="8" t="s">
        <v>462</v>
      </c>
      <c r="C230" s="7" t="s">
        <v>55</v>
      </c>
      <c r="D230" s="7" t="s">
        <v>62</v>
      </c>
      <c r="E230" s="7" t="s">
        <v>24</v>
      </c>
      <c r="F230" s="7" t="s">
        <v>17</v>
      </c>
      <c r="G230" s="7">
        <v>520</v>
      </c>
      <c r="H230" s="7">
        <v>5</v>
      </c>
      <c r="I230" s="7">
        <v>0</v>
      </c>
      <c r="J230" s="7">
        <v>7.22</v>
      </c>
    </row>
    <row r="231" spans="1:10" x14ac:dyDescent="0.25">
      <c r="A231" s="7">
        <v>37</v>
      </c>
      <c r="B231" s="8" t="s">
        <v>716</v>
      </c>
      <c r="C231" s="7" t="s">
        <v>20</v>
      </c>
      <c r="D231" s="7" t="s">
        <v>62</v>
      </c>
      <c r="E231" s="7" t="s">
        <v>24</v>
      </c>
      <c r="F231" s="7" t="s">
        <v>17</v>
      </c>
      <c r="G231" s="7">
        <v>513</v>
      </c>
      <c r="H231" s="7">
        <v>1</v>
      </c>
      <c r="I231" s="7">
        <v>0</v>
      </c>
      <c r="J231" s="7">
        <v>7.12</v>
      </c>
    </row>
    <row r="232" spans="1:10" x14ac:dyDescent="0.25">
      <c r="A232" s="7">
        <v>38</v>
      </c>
      <c r="B232" s="8" t="s">
        <v>467</v>
      </c>
      <c r="C232" s="7" t="s">
        <v>44</v>
      </c>
      <c r="D232" s="7" t="s">
        <v>62</v>
      </c>
      <c r="E232" s="7" t="s">
        <v>24</v>
      </c>
      <c r="F232" s="7" t="s">
        <v>17</v>
      </c>
      <c r="G232" s="7">
        <v>505</v>
      </c>
      <c r="H232" s="7">
        <v>4</v>
      </c>
      <c r="I232" s="7">
        <v>1</v>
      </c>
      <c r="J232" s="7">
        <v>7.01</v>
      </c>
    </row>
    <row r="233" spans="1:10" x14ac:dyDescent="0.25">
      <c r="A233" s="7">
        <v>39</v>
      </c>
      <c r="B233" s="8" t="s">
        <v>717</v>
      </c>
      <c r="C233" s="7" t="s">
        <v>139</v>
      </c>
      <c r="D233" s="7" t="s">
        <v>62</v>
      </c>
      <c r="E233" s="7" t="s">
        <v>24</v>
      </c>
      <c r="F233" s="7" t="s">
        <v>17</v>
      </c>
      <c r="G233" s="7">
        <v>501</v>
      </c>
      <c r="H233" s="7">
        <v>12</v>
      </c>
      <c r="I233" s="7">
        <v>5</v>
      </c>
      <c r="J233" s="7">
        <v>6.96</v>
      </c>
    </row>
    <row r="234" spans="1:10" x14ac:dyDescent="0.25">
      <c r="A234" s="7">
        <v>40</v>
      </c>
      <c r="B234" s="8" t="s">
        <v>473</v>
      </c>
      <c r="C234" s="7" t="s">
        <v>20</v>
      </c>
      <c r="D234" s="7" t="s">
        <v>62</v>
      </c>
      <c r="E234" s="7" t="s">
        <v>24</v>
      </c>
      <c r="F234" s="7" t="s">
        <v>17</v>
      </c>
      <c r="G234" s="7">
        <v>501</v>
      </c>
      <c r="H234" s="7">
        <v>2</v>
      </c>
      <c r="I234" s="7">
        <v>1</v>
      </c>
      <c r="J234" s="7">
        <v>6.96</v>
      </c>
    </row>
    <row r="235" spans="1:10" x14ac:dyDescent="0.25">
      <c r="A235" s="7">
        <v>41</v>
      </c>
      <c r="B235" s="8" t="s">
        <v>606</v>
      </c>
      <c r="C235" s="7" t="s">
        <v>253</v>
      </c>
      <c r="D235" s="7" t="s">
        <v>62</v>
      </c>
      <c r="E235" s="7" t="s">
        <v>24</v>
      </c>
      <c r="F235" s="7" t="s">
        <v>17</v>
      </c>
      <c r="G235" s="7">
        <v>500</v>
      </c>
      <c r="H235" s="7">
        <v>5</v>
      </c>
      <c r="I235" s="7">
        <v>2</v>
      </c>
      <c r="J235" s="7">
        <v>6.94</v>
      </c>
    </row>
    <row r="236" spans="1:10" x14ac:dyDescent="0.25">
      <c r="A236" s="7">
        <v>42</v>
      </c>
      <c r="B236" s="8" t="s">
        <v>718</v>
      </c>
      <c r="C236" s="7" t="s">
        <v>240</v>
      </c>
      <c r="D236" s="7" t="s">
        <v>62</v>
      </c>
      <c r="E236" s="7" t="s">
        <v>24</v>
      </c>
      <c r="F236" s="7" t="s">
        <v>17</v>
      </c>
      <c r="G236" s="7">
        <v>496</v>
      </c>
      <c r="H236" s="7">
        <v>7</v>
      </c>
      <c r="I236" s="7">
        <v>2</v>
      </c>
      <c r="J236" s="7">
        <v>6.89</v>
      </c>
    </row>
    <row r="237" spans="1:10" x14ac:dyDescent="0.25">
      <c r="A237" s="7">
        <v>43</v>
      </c>
      <c r="B237" s="8" t="s">
        <v>719</v>
      </c>
      <c r="C237" s="7" t="s">
        <v>97</v>
      </c>
      <c r="D237" s="7" t="s">
        <v>62</v>
      </c>
      <c r="E237" s="7" t="s">
        <v>24</v>
      </c>
      <c r="F237" s="7" t="s">
        <v>17</v>
      </c>
      <c r="G237" s="7">
        <v>489</v>
      </c>
      <c r="H237" s="7">
        <v>6</v>
      </c>
      <c r="I237" s="7">
        <v>1</v>
      </c>
      <c r="J237" s="7">
        <v>6.79</v>
      </c>
    </row>
    <row r="238" spans="1:10" x14ac:dyDescent="0.25">
      <c r="A238" s="7">
        <v>44</v>
      </c>
      <c r="B238" s="8" t="s">
        <v>720</v>
      </c>
      <c r="C238" s="7" t="s">
        <v>104</v>
      </c>
      <c r="D238" s="7" t="s">
        <v>62</v>
      </c>
      <c r="E238" s="7" t="s">
        <v>24</v>
      </c>
      <c r="F238" s="7" t="s">
        <v>17</v>
      </c>
      <c r="G238" s="7">
        <v>475</v>
      </c>
      <c r="H238" s="7">
        <v>8</v>
      </c>
      <c r="I238" s="7">
        <v>6</v>
      </c>
      <c r="J238" s="7">
        <v>6.6</v>
      </c>
    </row>
    <row r="239" spans="1:10" x14ac:dyDescent="0.25">
      <c r="A239" s="7">
        <v>45</v>
      </c>
      <c r="B239" s="8" t="s">
        <v>721</v>
      </c>
      <c r="C239" s="7" t="s">
        <v>55</v>
      </c>
      <c r="D239" s="7" t="s">
        <v>62</v>
      </c>
      <c r="E239" s="7" t="s">
        <v>24</v>
      </c>
      <c r="F239" s="7" t="s">
        <v>17</v>
      </c>
      <c r="G239" s="7">
        <v>464</v>
      </c>
      <c r="H239" s="7">
        <v>8</v>
      </c>
      <c r="I239" s="7">
        <v>2</v>
      </c>
      <c r="J239" s="7">
        <v>6.44</v>
      </c>
    </row>
    <row r="240" spans="1:10" x14ac:dyDescent="0.25">
      <c r="A240" s="7">
        <v>46</v>
      </c>
      <c r="B240" s="8" t="s">
        <v>239</v>
      </c>
      <c r="C240" s="7" t="s">
        <v>32</v>
      </c>
      <c r="D240" s="7" t="s">
        <v>62</v>
      </c>
      <c r="E240" s="7" t="s">
        <v>24</v>
      </c>
      <c r="F240" s="7" t="s">
        <v>17</v>
      </c>
      <c r="G240" s="7">
        <v>427</v>
      </c>
      <c r="H240" s="7">
        <v>3</v>
      </c>
      <c r="I240" s="7">
        <v>0</v>
      </c>
      <c r="J240" s="7">
        <v>5.93</v>
      </c>
    </row>
    <row r="241" spans="1:10" x14ac:dyDescent="0.25">
      <c r="A241" s="7">
        <v>47</v>
      </c>
      <c r="B241" s="8" t="s">
        <v>722</v>
      </c>
      <c r="C241" s="7" t="s">
        <v>240</v>
      </c>
      <c r="D241" s="7" t="s">
        <v>62</v>
      </c>
      <c r="E241" s="7" t="s">
        <v>24</v>
      </c>
      <c r="F241" s="7" t="s">
        <v>17</v>
      </c>
      <c r="G241" s="7">
        <v>406</v>
      </c>
      <c r="H241" s="7">
        <v>2</v>
      </c>
      <c r="I241" s="7">
        <v>1</v>
      </c>
      <c r="J241" s="7">
        <v>5.64</v>
      </c>
    </row>
    <row r="242" spans="1:10" x14ac:dyDescent="0.25">
      <c r="A242" s="7">
        <v>1</v>
      </c>
      <c r="B242" s="8" t="s">
        <v>615</v>
      </c>
      <c r="C242" s="7" t="s">
        <v>233</v>
      </c>
      <c r="D242" s="7" t="s">
        <v>62</v>
      </c>
      <c r="E242" s="7" t="s">
        <v>38</v>
      </c>
      <c r="F242" s="7" t="s">
        <v>17</v>
      </c>
      <c r="G242" s="7">
        <v>649</v>
      </c>
      <c r="H242" s="7">
        <v>22</v>
      </c>
      <c r="I242" s="7">
        <v>4</v>
      </c>
      <c r="J242" s="7">
        <v>9.01</v>
      </c>
    </row>
    <row r="243" spans="1:10" x14ac:dyDescent="0.25">
      <c r="A243" s="7">
        <v>2</v>
      </c>
      <c r="B243" s="8" t="s">
        <v>616</v>
      </c>
      <c r="C243" s="7" t="s">
        <v>617</v>
      </c>
      <c r="D243" s="7" t="s">
        <v>62</v>
      </c>
      <c r="E243" s="7" t="s">
        <v>38</v>
      </c>
      <c r="F243" s="7" t="s">
        <v>17</v>
      </c>
      <c r="G243" s="7">
        <v>633</v>
      </c>
      <c r="H243" s="7">
        <v>19</v>
      </c>
      <c r="I243" s="7">
        <v>4</v>
      </c>
      <c r="J243" s="7">
        <v>8.7899999999999991</v>
      </c>
    </row>
    <row r="244" spans="1:10" x14ac:dyDescent="0.25">
      <c r="A244" s="7">
        <v>3</v>
      </c>
      <c r="B244" s="8" t="s">
        <v>475</v>
      </c>
      <c r="C244" s="7" t="s">
        <v>37</v>
      </c>
      <c r="D244" s="7" t="s">
        <v>62</v>
      </c>
      <c r="E244" s="7" t="s">
        <v>38</v>
      </c>
      <c r="F244" s="7" t="s">
        <v>17</v>
      </c>
      <c r="G244" s="7">
        <v>608</v>
      </c>
      <c r="H244" s="7">
        <v>16</v>
      </c>
      <c r="I244" s="7">
        <v>5</v>
      </c>
      <c r="J244" s="7">
        <v>8.44</v>
      </c>
    </row>
    <row r="245" spans="1:10" x14ac:dyDescent="0.25">
      <c r="A245" s="7">
        <v>4</v>
      </c>
      <c r="B245" s="8" t="s">
        <v>476</v>
      </c>
      <c r="C245" s="7" t="s">
        <v>254</v>
      </c>
      <c r="D245" s="7" t="s">
        <v>62</v>
      </c>
      <c r="E245" s="7" t="s">
        <v>38</v>
      </c>
      <c r="F245" s="7" t="s">
        <v>17</v>
      </c>
      <c r="G245" s="7">
        <v>593</v>
      </c>
      <c r="H245" s="7">
        <v>9</v>
      </c>
      <c r="I245" s="7">
        <v>4</v>
      </c>
      <c r="J245" s="7">
        <v>8.24</v>
      </c>
    </row>
    <row r="246" spans="1:10" x14ac:dyDescent="0.25">
      <c r="A246" s="7">
        <v>5</v>
      </c>
      <c r="B246" s="8" t="s">
        <v>478</v>
      </c>
      <c r="C246" s="7" t="s">
        <v>198</v>
      </c>
      <c r="D246" s="7" t="s">
        <v>62</v>
      </c>
      <c r="E246" s="7" t="s">
        <v>38</v>
      </c>
      <c r="F246" s="7" t="s">
        <v>17</v>
      </c>
      <c r="G246" s="7">
        <v>565</v>
      </c>
      <c r="H246" s="7">
        <v>12</v>
      </c>
      <c r="I246" s="7">
        <v>6</v>
      </c>
      <c r="J246" s="7">
        <v>7.85</v>
      </c>
    </row>
    <row r="247" spans="1:10" x14ac:dyDescent="0.25">
      <c r="A247" s="7">
        <v>6</v>
      </c>
      <c r="B247" s="8" t="s">
        <v>479</v>
      </c>
      <c r="C247" s="7" t="s">
        <v>50</v>
      </c>
      <c r="D247" s="7" t="s">
        <v>62</v>
      </c>
      <c r="E247" s="7" t="s">
        <v>38</v>
      </c>
      <c r="F247" s="7" t="s">
        <v>17</v>
      </c>
      <c r="G247" s="7">
        <v>540</v>
      </c>
      <c r="H247" s="7">
        <v>5</v>
      </c>
      <c r="I247" s="7">
        <v>1</v>
      </c>
      <c r="J247" s="7">
        <v>7.5</v>
      </c>
    </row>
    <row r="248" spans="1:10" x14ac:dyDescent="0.25">
      <c r="A248" s="7">
        <v>1</v>
      </c>
      <c r="B248" s="8" t="s">
        <v>480</v>
      </c>
      <c r="C248" s="7" t="s">
        <v>33</v>
      </c>
      <c r="D248" s="7" t="s">
        <v>62</v>
      </c>
      <c r="E248" s="7" t="s">
        <v>304</v>
      </c>
      <c r="F248" s="7" t="s">
        <v>17</v>
      </c>
      <c r="G248" s="7">
        <v>567</v>
      </c>
      <c r="H248" s="7">
        <v>5</v>
      </c>
      <c r="I248" s="7">
        <v>1</v>
      </c>
      <c r="J248" s="7">
        <v>7.88</v>
      </c>
    </row>
    <row r="249" spans="1:10" x14ac:dyDescent="0.25">
      <c r="A249" s="7">
        <v>2</v>
      </c>
      <c r="B249" s="8" t="s">
        <v>619</v>
      </c>
      <c r="C249" s="7" t="s">
        <v>257</v>
      </c>
      <c r="D249" s="7" t="s">
        <v>62</v>
      </c>
      <c r="E249" s="7" t="s">
        <v>304</v>
      </c>
      <c r="F249" s="7" t="s">
        <v>17</v>
      </c>
      <c r="G249" s="7">
        <v>548</v>
      </c>
      <c r="H249" s="7">
        <v>5</v>
      </c>
      <c r="I249" s="7">
        <v>2</v>
      </c>
      <c r="J249" s="7">
        <v>7.61</v>
      </c>
    </row>
    <row r="250" spans="1:10" x14ac:dyDescent="0.25">
      <c r="A250" s="7">
        <v>3</v>
      </c>
      <c r="B250" s="8" t="s">
        <v>481</v>
      </c>
      <c r="C250" s="7" t="s">
        <v>45</v>
      </c>
      <c r="D250" s="7" t="s">
        <v>62</v>
      </c>
      <c r="E250" s="7" t="s">
        <v>304</v>
      </c>
      <c r="F250" s="7" t="s">
        <v>17</v>
      </c>
      <c r="G250" s="7">
        <v>511</v>
      </c>
      <c r="H250" s="7">
        <v>6</v>
      </c>
      <c r="I250" s="7">
        <v>4</v>
      </c>
      <c r="J250" s="7">
        <v>7.1</v>
      </c>
    </row>
    <row r="251" spans="1:10" x14ac:dyDescent="0.25">
      <c r="A251" s="7">
        <v>4</v>
      </c>
      <c r="B251" s="8" t="s">
        <v>482</v>
      </c>
      <c r="C251" s="7" t="s">
        <v>267</v>
      </c>
      <c r="D251" s="7" t="s">
        <v>62</v>
      </c>
      <c r="E251" s="7" t="s">
        <v>304</v>
      </c>
      <c r="F251" s="7" t="s">
        <v>17</v>
      </c>
      <c r="G251" s="7">
        <v>441</v>
      </c>
      <c r="H251" s="7">
        <v>2</v>
      </c>
      <c r="I251" s="7">
        <v>0</v>
      </c>
      <c r="J251" s="7">
        <v>6.12</v>
      </c>
    </row>
    <row r="252" spans="1:10" x14ac:dyDescent="0.25">
      <c r="A252" s="7">
        <v>5</v>
      </c>
      <c r="B252" s="8" t="s">
        <v>620</v>
      </c>
      <c r="C252" s="7" t="s">
        <v>303</v>
      </c>
      <c r="D252" s="7" t="s">
        <v>62</v>
      </c>
      <c r="E252" s="7" t="s">
        <v>304</v>
      </c>
      <c r="F252" s="7" t="s">
        <v>17</v>
      </c>
      <c r="G252" s="7">
        <v>415</v>
      </c>
      <c r="H252" s="7">
        <v>1</v>
      </c>
      <c r="I252" s="7">
        <v>0</v>
      </c>
      <c r="J252" s="7">
        <v>5.76</v>
      </c>
    </row>
    <row r="253" spans="1:10" x14ac:dyDescent="0.25">
      <c r="A253" s="7">
        <v>1</v>
      </c>
      <c r="B253" s="8" t="s">
        <v>485</v>
      </c>
      <c r="C253" s="7" t="s">
        <v>50</v>
      </c>
      <c r="D253" s="7" t="s">
        <v>62</v>
      </c>
      <c r="E253" s="7" t="s">
        <v>41</v>
      </c>
      <c r="F253" s="7" t="s">
        <v>17</v>
      </c>
      <c r="G253" s="7">
        <v>614</v>
      </c>
      <c r="H253" s="7">
        <v>14</v>
      </c>
      <c r="I253" s="7">
        <v>3</v>
      </c>
      <c r="J253" s="7">
        <v>8.5299999999999994</v>
      </c>
    </row>
    <row r="254" spans="1:10" x14ac:dyDescent="0.25">
      <c r="A254" s="7">
        <v>2</v>
      </c>
      <c r="B254" s="8" t="s">
        <v>723</v>
      </c>
      <c r="C254" s="7" t="s">
        <v>233</v>
      </c>
      <c r="D254" s="7" t="s">
        <v>62</v>
      </c>
      <c r="E254" s="7" t="s">
        <v>41</v>
      </c>
      <c r="F254" s="7" t="s">
        <v>17</v>
      </c>
      <c r="G254" s="7">
        <v>609</v>
      </c>
      <c r="H254" s="7">
        <v>12</v>
      </c>
      <c r="I254" s="7">
        <v>5</v>
      </c>
      <c r="J254" s="7">
        <v>8.4600000000000009</v>
      </c>
    </row>
    <row r="255" spans="1:10" x14ac:dyDescent="0.25">
      <c r="A255" s="7">
        <v>3</v>
      </c>
      <c r="B255" s="8" t="s">
        <v>623</v>
      </c>
      <c r="C255" s="7" t="s">
        <v>624</v>
      </c>
      <c r="D255" s="7" t="s">
        <v>62</v>
      </c>
      <c r="E255" s="7" t="s">
        <v>41</v>
      </c>
      <c r="F255" s="7" t="s">
        <v>17</v>
      </c>
      <c r="G255" s="7">
        <v>598</v>
      </c>
      <c r="H255" s="7">
        <v>11</v>
      </c>
      <c r="I255" s="7">
        <v>5</v>
      </c>
      <c r="J255" s="7">
        <v>8.31</v>
      </c>
    </row>
    <row r="256" spans="1:10" x14ac:dyDescent="0.25">
      <c r="A256" s="7">
        <v>4</v>
      </c>
      <c r="B256" s="8" t="s">
        <v>724</v>
      </c>
      <c r="C256" s="7" t="s">
        <v>49</v>
      </c>
      <c r="D256" s="7" t="s">
        <v>62</v>
      </c>
      <c r="E256" s="7" t="s">
        <v>41</v>
      </c>
      <c r="F256" s="7" t="s">
        <v>17</v>
      </c>
      <c r="G256" s="7">
        <v>597</v>
      </c>
      <c r="H256" s="7">
        <v>11</v>
      </c>
      <c r="I256" s="7">
        <v>2</v>
      </c>
      <c r="J256" s="7">
        <v>8.2899999999999991</v>
      </c>
    </row>
    <row r="257" spans="1:10" x14ac:dyDescent="0.25">
      <c r="A257" s="7">
        <v>5</v>
      </c>
      <c r="B257" s="8" t="s">
        <v>622</v>
      </c>
      <c r="C257" s="7" t="s">
        <v>116</v>
      </c>
      <c r="D257" s="7" t="s">
        <v>62</v>
      </c>
      <c r="E257" s="7" t="s">
        <v>41</v>
      </c>
      <c r="F257" s="7" t="s">
        <v>17</v>
      </c>
      <c r="G257" s="7">
        <v>590</v>
      </c>
      <c r="H257" s="7">
        <v>8</v>
      </c>
      <c r="I257" s="7">
        <v>1</v>
      </c>
      <c r="J257" s="7">
        <v>8.19</v>
      </c>
    </row>
    <row r="258" spans="1:10" x14ac:dyDescent="0.25">
      <c r="A258" s="7">
        <v>6</v>
      </c>
      <c r="B258" s="8" t="s">
        <v>725</v>
      </c>
      <c r="C258" s="7" t="s">
        <v>267</v>
      </c>
      <c r="D258" s="7" t="s">
        <v>62</v>
      </c>
      <c r="E258" s="7" t="s">
        <v>41</v>
      </c>
      <c r="F258" s="7" t="s">
        <v>17</v>
      </c>
      <c r="G258" s="7">
        <v>583</v>
      </c>
      <c r="H258" s="7">
        <v>13</v>
      </c>
      <c r="I258" s="7">
        <v>1</v>
      </c>
      <c r="J258" s="7">
        <v>8.1</v>
      </c>
    </row>
    <row r="259" spans="1:10" x14ac:dyDescent="0.25">
      <c r="A259" s="7">
        <v>7</v>
      </c>
      <c r="B259" s="8" t="s">
        <v>625</v>
      </c>
      <c r="C259" s="7" t="s">
        <v>139</v>
      </c>
      <c r="D259" s="7" t="s">
        <v>62</v>
      </c>
      <c r="E259" s="7" t="s">
        <v>41</v>
      </c>
      <c r="F259" s="7" t="s">
        <v>17</v>
      </c>
      <c r="G259" s="7">
        <v>558</v>
      </c>
      <c r="H259" s="7">
        <v>8</v>
      </c>
      <c r="I259" s="7">
        <v>3</v>
      </c>
      <c r="J259" s="7">
        <v>7.75</v>
      </c>
    </row>
    <row r="260" spans="1:10" x14ac:dyDescent="0.25">
      <c r="A260" s="7">
        <v>8</v>
      </c>
      <c r="B260" s="8" t="s">
        <v>726</v>
      </c>
      <c r="C260" s="7" t="s">
        <v>303</v>
      </c>
      <c r="D260" s="7" t="s">
        <v>62</v>
      </c>
      <c r="E260" s="7" t="s">
        <v>41</v>
      </c>
      <c r="F260" s="7" t="s">
        <v>17</v>
      </c>
      <c r="G260" s="7">
        <v>557</v>
      </c>
      <c r="H260" s="7">
        <v>5</v>
      </c>
      <c r="I260" s="7">
        <v>0</v>
      </c>
      <c r="J260" s="7">
        <v>7.74</v>
      </c>
    </row>
    <row r="261" spans="1:10" x14ac:dyDescent="0.25">
      <c r="A261" s="7">
        <v>9</v>
      </c>
      <c r="B261" s="8" t="s">
        <v>484</v>
      </c>
      <c r="C261" s="7" t="s">
        <v>99</v>
      </c>
      <c r="D261" s="7" t="s">
        <v>62</v>
      </c>
      <c r="E261" s="7" t="s">
        <v>41</v>
      </c>
      <c r="F261" s="7" t="s">
        <v>17</v>
      </c>
      <c r="G261" s="7">
        <v>524</v>
      </c>
      <c r="H261" s="7">
        <v>6</v>
      </c>
      <c r="I261" s="7">
        <v>2</v>
      </c>
      <c r="J261" s="7">
        <v>7.28</v>
      </c>
    </row>
    <row r="262" spans="1:10" x14ac:dyDescent="0.25">
      <c r="A262" s="7">
        <v>10</v>
      </c>
      <c r="B262" s="8" t="s">
        <v>626</v>
      </c>
      <c r="C262" s="7" t="s">
        <v>21</v>
      </c>
      <c r="D262" s="7" t="s">
        <v>62</v>
      </c>
      <c r="E262" s="7" t="s">
        <v>41</v>
      </c>
      <c r="F262" s="7" t="s">
        <v>17</v>
      </c>
      <c r="G262" s="7">
        <v>437</v>
      </c>
      <c r="H262" s="7">
        <v>2</v>
      </c>
      <c r="I262" s="7">
        <v>1</v>
      </c>
      <c r="J262" s="7">
        <v>6.07</v>
      </c>
    </row>
    <row r="264" spans="1:10" x14ac:dyDescent="0.25">
      <c r="A264" t="s">
        <v>306</v>
      </c>
    </row>
    <row r="268" spans="1:10" x14ac:dyDescent="0.25">
      <c r="A268" s="7"/>
      <c r="B268" s="8"/>
      <c r="C268" s="7"/>
      <c r="D268" s="7"/>
      <c r="E268" s="7"/>
      <c r="F268" s="7"/>
      <c r="G268" s="7"/>
      <c r="H268" s="7"/>
      <c r="I268" s="7"/>
      <c r="J268" s="7"/>
    </row>
    <row r="269" spans="1:10" x14ac:dyDescent="0.25">
      <c r="A269" s="7"/>
      <c r="B269" s="8"/>
      <c r="C269" s="7"/>
      <c r="D269" s="7"/>
      <c r="E269" s="7"/>
      <c r="F269" s="7"/>
      <c r="G269" s="7"/>
      <c r="H269" s="7"/>
      <c r="I269" s="7"/>
      <c r="J269" s="7"/>
    </row>
    <row r="270" spans="1:10" x14ac:dyDescent="0.25">
      <c r="A270" s="7"/>
      <c r="B270" s="8"/>
      <c r="C270" s="7"/>
      <c r="D270" s="7"/>
      <c r="E270" s="7"/>
      <c r="F270" s="7"/>
      <c r="G270" s="7"/>
      <c r="H270" s="7"/>
      <c r="I270" s="7"/>
      <c r="J270" s="7"/>
    </row>
    <row r="271" spans="1:10" x14ac:dyDescent="0.25">
      <c r="A271" s="7"/>
      <c r="B271" s="8"/>
      <c r="C271" s="7"/>
      <c r="D271" s="7"/>
      <c r="E271" s="7"/>
      <c r="F271" s="7"/>
      <c r="G271" s="7"/>
      <c r="H271" s="7"/>
      <c r="I271" s="7"/>
      <c r="J271" s="7"/>
    </row>
    <row r="272" spans="1:10" x14ac:dyDescent="0.25">
      <c r="A272" s="7"/>
      <c r="B272" s="8"/>
      <c r="C272" s="7"/>
      <c r="D272" s="7"/>
      <c r="E272" s="7"/>
      <c r="F272" s="7"/>
      <c r="G272" s="7"/>
      <c r="H272" s="7"/>
      <c r="I272" s="7"/>
      <c r="J272" s="7"/>
    </row>
    <row r="273" spans="1:10" x14ac:dyDescent="0.25">
      <c r="A273" s="7"/>
      <c r="B273" s="8"/>
      <c r="C273" s="7"/>
      <c r="D273" s="7"/>
      <c r="E273" s="7"/>
      <c r="F273" s="7"/>
      <c r="G273" s="7"/>
      <c r="H273" s="7"/>
      <c r="I273" s="7"/>
      <c r="J273" s="7"/>
    </row>
    <row r="274" spans="1:10" x14ac:dyDescent="0.25">
      <c r="A274" s="7"/>
      <c r="B274" s="8"/>
      <c r="C274" s="7"/>
      <c r="D274" s="7"/>
      <c r="E274" s="7"/>
      <c r="F274" s="7"/>
      <c r="G274" s="7"/>
      <c r="H274" s="7"/>
      <c r="I274" s="7"/>
      <c r="J274" s="7"/>
    </row>
    <row r="275" spans="1:10" x14ac:dyDescent="0.25">
      <c r="A275" s="7"/>
      <c r="B275" s="8"/>
      <c r="C275" s="7"/>
      <c r="D275" s="7"/>
      <c r="E275" s="7"/>
      <c r="F275" s="7"/>
      <c r="G275" s="7"/>
      <c r="H275" s="7"/>
      <c r="I275" s="7"/>
      <c r="J275" s="7"/>
    </row>
    <row r="276" spans="1:10" x14ac:dyDescent="0.25">
      <c r="A276" s="7"/>
      <c r="B276" s="8"/>
      <c r="C276" s="7"/>
      <c r="D276" s="7"/>
      <c r="E276" s="7"/>
      <c r="F276" s="7"/>
      <c r="G276" s="7"/>
      <c r="H276" s="7"/>
      <c r="I276" s="7"/>
      <c r="J276" s="7"/>
    </row>
    <row r="277" spans="1:10" x14ac:dyDescent="0.25">
      <c r="A277" s="7"/>
      <c r="B277" s="8"/>
      <c r="C277" s="7"/>
      <c r="D277" s="7"/>
      <c r="E277" s="7"/>
      <c r="F277" s="7"/>
      <c r="G277" s="7"/>
      <c r="H277" s="7"/>
      <c r="I277" s="7"/>
      <c r="J277" s="7"/>
    </row>
    <row r="278" spans="1:10" x14ac:dyDescent="0.25">
      <c r="A278" s="7"/>
      <c r="B278" s="8"/>
      <c r="C278" s="7"/>
      <c r="D278" s="7"/>
      <c r="E278" s="7"/>
      <c r="F278" s="7"/>
      <c r="G278" s="7"/>
      <c r="H278" s="7"/>
      <c r="I278" s="7"/>
      <c r="J278" s="7"/>
    </row>
    <row r="279" spans="1:10" x14ac:dyDescent="0.25">
      <c r="A279" s="7"/>
      <c r="B279" s="8"/>
      <c r="C279" s="7"/>
      <c r="D279" s="7"/>
      <c r="E279" s="7"/>
      <c r="F279" s="7"/>
      <c r="G279" s="7"/>
      <c r="H279" s="7"/>
      <c r="I279" s="7"/>
      <c r="J279" s="7"/>
    </row>
    <row r="280" spans="1:10" x14ac:dyDescent="0.25">
      <c r="A280" s="7"/>
      <c r="B280" s="8"/>
      <c r="C280" s="7"/>
      <c r="D280" s="7"/>
      <c r="E280" s="7"/>
      <c r="F280" s="7"/>
      <c r="G280" s="7"/>
      <c r="H280" s="7"/>
      <c r="I280" s="7"/>
      <c r="J280" s="7"/>
    </row>
    <row r="281" spans="1:10" x14ac:dyDescent="0.25">
      <c r="A281" s="7"/>
      <c r="B281" s="8"/>
      <c r="C281" s="7"/>
      <c r="D281" s="7"/>
      <c r="E281" s="7"/>
      <c r="F281" s="7"/>
      <c r="G281" s="7"/>
      <c r="H281" s="7"/>
      <c r="I281" s="7"/>
      <c r="J281" s="7"/>
    </row>
    <row r="282" spans="1:10" x14ac:dyDescent="0.25">
      <c r="A282" s="7"/>
      <c r="B282" s="8"/>
      <c r="C282" s="7"/>
      <c r="D282" s="7"/>
      <c r="E282" s="7"/>
      <c r="F282" s="7"/>
      <c r="G282" s="7"/>
      <c r="H282" s="7"/>
      <c r="I282" s="7"/>
      <c r="J282" s="7"/>
    </row>
    <row r="283" spans="1:10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</row>
    <row r="284" spans="1:10" x14ac:dyDescent="0.25">
      <c r="A284" s="7"/>
      <c r="B284" s="8"/>
      <c r="C284" s="7"/>
      <c r="D284" s="7"/>
      <c r="E284" s="7"/>
      <c r="F284" s="7"/>
      <c r="G284" s="7"/>
      <c r="H284" s="7"/>
      <c r="I284" s="7"/>
      <c r="J284" s="7"/>
    </row>
    <row r="285" spans="1:10" x14ac:dyDescent="0.25">
      <c r="A285" s="7"/>
      <c r="B285" s="8"/>
      <c r="C285" s="7"/>
      <c r="D285" s="7"/>
      <c r="E285" s="7"/>
      <c r="F285" s="7"/>
      <c r="G285" s="7"/>
      <c r="H285" s="7"/>
      <c r="I285" s="7"/>
      <c r="J285" s="7"/>
    </row>
    <row r="286" spans="1:10" x14ac:dyDescent="0.25">
      <c r="A286" s="7"/>
      <c r="B286" s="8"/>
      <c r="C286" s="7"/>
      <c r="D286" s="7"/>
      <c r="E286" s="7"/>
      <c r="F286" s="7"/>
      <c r="G286" s="7"/>
      <c r="H286" s="7"/>
      <c r="I286" s="7"/>
      <c r="J286" s="7"/>
    </row>
    <row r="287" spans="1:10" x14ac:dyDescent="0.25">
      <c r="A287" s="7"/>
      <c r="B287" s="8"/>
      <c r="C287" s="7"/>
      <c r="D287" s="7"/>
      <c r="E287" s="7"/>
      <c r="F287" s="7"/>
      <c r="G287" s="7"/>
      <c r="H287" s="7"/>
      <c r="I287" s="7"/>
      <c r="J287" s="7"/>
    </row>
    <row r="288" spans="1:10" x14ac:dyDescent="0.25">
      <c r="A288" s="7"/>
      <c r="B288" s="8"/>
      <c r="C288" s="7"/>
      <c r="D288" s="7"/>
      <c r="E288" s="7"/>
      <c r="F288" s="7"/>
      <c r="G288" s="7"/>
      <c r="H288" s="7"/>
      <c r="I288" s="7"/>
      <c r="J288" s="7"/>
    </row>
    <row r="289" spans="1:10" x14ac:dyDescent="0.25">
      <c r="A289" s="7"/>
      <c r="B289" s="8"/>
      <c r="C289" s="7"/>
      <c r="D289" s="7"/>
      <c r="E289" s="7"/>
      <c r="F289" s="7"/>
      <c r="G289" s="7"/>
      <c r="H289" s="7"/>
      <c r="I289" s="7"/>
      <c r="J289" s="7"/>
    </row>
    <row r="290" spans="1:10" x14ac:dyDescent="0.25">
      <c r="A290" s="7"/>
      <c r="B290" s="8"/>
      <c r="C290" s="7"/>
      <c r="D290" s="7"/>
      <c r="E290" s="7"/>
      <c r="F290" s="7"/>
      <c r="G290" s="7"/>
      <c r="H290" s="7"/>
      <c r="I290" s="7"/>
      <c r="J290" s="7"/>
    </row>
    <row r="291" spans="1:10" x14ac:dyDescent="0.25">
      <c r="A291" s="7"/>
      <c r="B291" s="8"/>
      <c r="C291" s="7"/>
      <c r="D291" s="7"/>
      <c r="E291" s="7"/>
      <c r="F291" s="7"/>
      <c r="G291" s="7"/>
      <c r="H291" s="7"/>
      <c r="I291" s="7"/>
      <c r="J291" s="7"/>
    </row>
    <row r="292" spans="1:10" x14ac:dyDescent="0.25">
      <c r="A292" s="7"/>
      <c r="B292" s="8"/>
      <c r="C292" s="7"/>
      <c r="D292" s="7"/>
      <c r="E292" s="7"/>
      <c r="F292" s="7"/>
      <c r="G292" s="7"/>
      <c r="H292" s="7"/>
      <c r="I292" s="7"/>
      <c r="J292" s="7"/>
    </row>
    <row r="293" spans="1:10" x14ac:dyDescent="0.25">
      <c r="A293" s="7"/>
      <c r="B293" s="8"/>
      <c r="C293" s="7"/>
      <c r="D293" s="7"/>
      <c r="E293" s="7"/>
      <c r="F293" s="7"/>
      <c r="G293" s="7"/>
      <c r="H293" s="7"/>
      <c r="I293" s="7"/>
      <c r="J293" s="7"/>
    </row>
    <row r="294" spans="1:10" x14ac:dyDescent="0.25">
      <c r="A294" s="7"/>
      <c r="B294" s="8"/>
      <c r="C294" s="7"/>
      <c r="D294" s="7"/>
      <c r="E294" s="7"/>
      <c r="F294" s="7"/>
      <c r="G294" s="7"/>
      <c r="H294" s="7"/>
      <c r="I294" s="7"/>
      <c r="J294" s="7"/>
    </row>
    <row r="295" spans="1:10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</row>
    <row r="296" spans="1:10" x14ac:dyDescent="0.25">
      <c r="A296" s="7"/>
      <c r="B296" s="8"/>
      <c r="C296" s="7"/>
      <c r="D296" s="7"/>
      <c r="E296" s="7"/>
      <c r="F296" s="7"/>
      <c r="G296" s="7"/>
      <c r="H296" s="7"/>
      <c r="I296" s="7"/>
      <c r="J296" s="7"/>
    </row>
    <row r="297" spans="1:10" x14ac:dyDescent="0.25">
      <c r="A297" s="7"/>
      <c r="B297" s="8"/>
      <c r="C297" s="7"/>
      <c r="D297" s="7"/>
      <c r="E297" s="7"/>
      <c r="F297" s="7"/>
      <c r="G297" s="7"/>
      <c r="H297" s="7"/>
      <c r="I297" s="7"/>
      <c r="J297" s="7"/>
    </row>
    <row r="298" spans="1:10" x14ac:dyDescent="0.25">
      <c r="A298" s="7"/>
      <c r="B298" s="8"/>
      <c r="C298" s="7"/>
      <c r="D298" s="7"/>
      <c r="E298" s="7"/>
      <c r="F298" s="7"/>
      <c r="G298" s="7"/>
      <c r="H298" s="7"/>
      <c r="I298" s="7"/>
      <c r="J298" s="7"/>
    </row>
    <row r="299" spans="1:10" x14ac:dyDescent="0.25">
      <c r="A299" s="7"/>
      <c r="B299" s="8"/>
      <c r="C299" s="7"/>
      <c r="D299" s="7"/>
      <c r="E299" s="7"/>
      <c r="F299" s="7"/>
      <c r="G299" s="7"/>
      <c r="H299" s="7"/>
      <c r="I299" s="7"/>
      <c r="J299" s="7"/>
    </row>
    <row r="300" spans="1:10" x14ac:dyDescent="0.25">
      <c r="A300" s="7"/>
      <c r="B300" s="8"/>
      <c r="C300" s="7"/>
      <c r="D300" s="7"/>
      <c r="E300" s="7"/>
      <c r="F300" s="7"/>
      <c r="G300" s="7"/>
      <c r="H300" s="7"/>
      <c r="I300" s="7"/>
      <c r="J300" s="7"/>
    </row>
    <row r="301" spans="1:10" x14ac:dyDescent="0.25">
      <c r="A301" s="7"/>
      <c r="B301" s="8"/>
      <c r="C301" s="7"/>
      <c r="D301" s="7"/>
      <c r="E301" s="7"/>
      <c r="F301" s="7"/>
      <c r="G301" s="7"/>
      <c r="H301" s="7"/>
      <c r="I301" s="7"/>
      <c r="J301" s="7"/>
    </row>
    <row r="302" spans="1:10" x14ac:dyDescent="0.25">
      <c r="A302" s="7"/>
      <c r="B302" s="8"/>
      <c r="C302" s="7"/>
      <c r="D302" s="7"/>
      <c r="E302" s="7"/>
      <c r="F302" s="7"/>
      <c r="G302" s="7"/>
      <c r="H302" s="7"/>
      <c r="I302" s="7"/>
      <c r="J302" s="7"/>
    </row>
    <row r="303" spans="1:10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</row>
    <row r="304" spans="1:10" x14ac:dyDescent="0.25">
      <c r="A304" s="7"/>
      <c r="B304" s="8"/>
      <c r="C304" s="7"/>
      <c r="D304" s="7"/>
      <c r="E304" s="7"/>
      <c r="F304" s="7"/>
      <c r="G304" s="7"/>
      <c r="H304" s="7"/>
      <c r="I304" s="7"/>
      <c r="J304" s="7"/>
    </row>
    <row r="305" spans="1:10" x14ac:dyDescent="0.25">
      <c r="A305" s="7"/>
      <c r="B305" s="8"/>
      <c r="C305" s="7"/>
      <c r="D305" s="7"/>
      <c r="E305" s="7"/>
      <c r="F305" s="7"/>
      <c r="G305" s="7"/>
      <c r="H305" s="7"/>
      <c r="I305" s="7"/>
      <c r="J305" s="7"/>
    </row>
    <row r="306" spans="1:10" x14ac:dyDescent="0.25">
      <c r="A306" s="7"/>
      <c r="B306" s="8"/>
      <c r="C306" s="7"/>
      <c r="D306" s="7"/>
      <c r="E306" s="7"/>
      <c r="F306" s="7"/>
      <c r="G306" s="7"/>
      <c r="H306" s="7"/>
      <c r="I306" s="7"/>
      <c r="J306" s="7"/>
    </row>
    <row r="307" spans="1:10" x14ac:dyDescent="0.25">
      <c r="A307" s="7"/>
      <c r="B307" s="8"/>
      <c r="C307" s="7"/>
      <c r="D307" s="7"/>
      <c r="E307" s="7"/>
      <c r="F307" s="7"/>
      <c r="G307" s="7"/>
      <c r="H307" s="7"/>
      <c r="I307" s="7"/>
      <c r="J307" s="7"/>
    </row>
    <row r="308" spans="1:10" x14ac:dyDescent="0.25">
      <c r="A308" s="7"/>
      <c r="B308" s="8"/>
      <c r="C308" s="7"/>
      <c r="D308" s="7"/>
      <c r="E308" s="7"/>
      <c r="F308" s="7"/>
      <c r="G308" s="7"/>
      <c r="H308" s="7"/>
      <c r="I308" s="7"/>
      <c r="J308" s="7"/>
    </row>
    <row r="309" spans="1:10" x14ac:dyDescent="0.25">
      <c r="A309" s="7"/>
      <c r="B309" s="8"/>
      <c r="C309" s="7"/>
      <c r="D309" s="7"/>
      <c r="E309" s="7"/>
      <c r="F309" s="7"/>
      <c r="G309" s="7"/>
      <c r="H309" s="7"/>
      <c r="I309" s="7"/>
      <c r="J309" s="7"/>
    </row>
    <row r="310" spans="1:10" x14ac:dyDescent="0.25">
      <c r="A310" s="7"/>
      <c r="B310" s="8"/>
      <c r="C310" s="7"/>
      <c r="D310" s="7"/>
      <c r="E310" s="7"/>
      <c r="F310" s="7"/>
      <c r="G310" s="7"/>
      <c r="H310" s="7"/>
      <c r="I310" s="7"/>
      <c r="J310" s="7"/>
    </row>
    <row r="311" spans="1:10" x14ac:dyDescent="0.25">
      <c r="A311" s="7"/>
      <c r="B311" s="8"/>
      <c r="C311" s="7"/>
      <c r="D311" s="7"/>
      <c r="E311" s="7"/>
      <c r="F311" s="7"/>
      <c r="G311" s="7"/>
      <c r="H311" s="7"/>
      <c r="I311" s="7"/>
      <c r="J311" s="7"/>
    </row>
    <row r="312" spans="1:10" x14ac:dyDescent="0.25">
      <c r="A312" s="7"/>
      <c r="B312" s="8"/>
      <c r="C312" s="7"/>
      <c r="D312" s="7"/>
      <c r="E312" s="7"/>
      <c r="F312" s="7"/>
      <c r="G312" s="7"/>
      <c r="H312" s="7"/>
      <c r="I312" s="7"/>
      <c r="J312" s="7"/>
    </row>
    <row r="313" spans="1:10" x14ac:dyDescent="0.25">
      <c r="A313" s="7"/>
      <c r="B313" s="8"/>
      <c r="C313" s="7"/>
      <c r="D313" s="7"/>
      <c r="E313" s="7"/>
      <c r="F313" s="7"/>
      <c r="G313" s="7"/>
      <c r="H313" s="7"/>
      <c r="I313" s="7"/>
      <c r="J313" s="7"/>
    </row>
    <row r="314" spans="1:10" x14ac:dyDescent="0.25">
      <c r="A314" s="7"/>
      <c r="B314" s="8"/>
      <c r="C314" s="7"/>
      <c r="D314" s="7"/>
      <c r="E314" s="7"/>
      <c r="F314" s="7"/>
      <c r="G314" s="7"/>
      <c r="H314" s="7"/>
      <c r="I314" s="7"/>
      <c r="J314" s="7"/>
    </row>
    <row r="315" spans="1:10" x14ac:dyDescent="0.25">
      <c r="A315" s="7"/>
      <c r="B315" s="8"/>
      <c r="C315" s="7"/>
      <c r="D315" s="7"/>
      <c r="E315" s="7"/>
      <c r="F315" s="7"/>
      <c r="G315" s="7"/>
      <c r="H315" s="7"/>
      <c r="I315" s="7"/>
      <c r="J315" s="7"/>
    </row>
    <row r="316" spans="1:10" x14ac:dyDescent="0.25">
      <c r="A316" s="7"/>
      <c r="B316" s="8"/>
      <c r="C316" s="7"/>
      <c r="D316" s="7"/>
      <c r="E316" s="7"/>
      <c r="F316" s="7"/>
      <c r="G316" s="7"/>
      <c r="H316" s="7"/>
      <c r="I316" s="7"/>
      <c r="J316" s="7"/>
    </row>
    <row r="317" spans="1:10" x14ac:dyDescent="0.25">
      <c r="A317" s="7"/>
      <c r="B317" s="8"/>
      <c r="C317" s="7"/>
      <c r="D317" s="7"/>
      <c r="E317" s="7"/>
      <c r="F317" s="7"/>
      <c r="G317" s="7"/>
      <c r="H317" s="7"/>
      <c r="I317" s="7"/>
      <c r="J317" s="7"/>
    </row>
    <row r="318" spans="1:10" x14ac:dyDescent="0.25">
      <c r="A318" s="7"/>
      <c r="B318" s="8"/>
      <c r="C318" s="7"/>
      <c r="D318" s="7"/>
      <c r="E318" s="7"/>
      <c r="F318" s="7"/>
      <c r="G318" s="7"/>
      <c r="H318" s="7"/>
      <c r="I318" s="7"/>
      <c r="J318" s="7"/>
    </row>
    <row r="319" spans="1:10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</row>
    <row r="320" spans="1:10" x14ac:dyDescent="0.25">
      <c r="A320" s="7"/>
      <c r="B320" s="8"/>
      <c r="C320" s="7"/>
      <c r="D320" s="7"/>
      <c r="E320" s="7"/>
      <c r="F320" s="7"/>
      <c r="G320" s="7"/>
      <c r="H320" s="7"/>
      <c r="I320" s="7"/>
      <c r="J320" s="7"/>
    </row>
    <row r="321" spans="1:10" x14ac:dyDescent="0.25">
      <c r="A321" s="7"/>
      <c r="B321" s="8"/>
      <c r="C321" s="7"/>
      <c r="D321" s="7"/>
      <c r="E321" s="7"/>
      <c r="F321" s="7"/>
      <c r="G321" s="7"/>
      <c r="H321" s="7"/>
      <c r="I321" s="7"/>
      <c r="J321" s="7"/>
    </row>
    <row r="322" spans="1:10" x14ac:dyDescent="0.25">
      <c r="A322" s="7"/>
      <c r="B322" s="8"/>
      <c r="C322" s="7"/>
      <c r="D322" s="7"/>
      <c r="E322" s="7"/>
      <c r="F322" s="7"/>
      <c r="G322" s="7"/>
      <c r="H322" s="7"/>
      <c r="I322" s="7"/>
      <c r="J322" s="7"/>
    </row>
    <row r="323" spans="1:10" x14ac:dyDescent="0.25">
      <c r="A323" s="7"/>
      <c r="B323" s="8"/>
      <c r="C323" s="7"/>
      <c r="D323" s="7"/>
      <c r="E323" s="7"/>
      <c r="F323" s="7"/>
      <c r="G323" s="7"/>
      <c r="H323" s="7"/>
      <c r="I323" s="7"/>
      <c r="J323" s="7"/>
    </row>
    <row r="324" spans="1:10" x14ac:dyDescent="0.25">
      <c r="A324" s="7"/>
      <c r="B324" s="8"/>
      <c r="C324" s="7"/>
      <c r="D324" s="7"/>
      <c r="E324" s="7"/>
      <c r="F324" s="7"/>
      <c r="G324" s="7"/>
      <c r="H324" s="7"/>
      <c r="I324" s="7"/>
      <c r="J324" s="7"/>
    </row>
    <row r="325" spans="1:10" x14ac:dyDescent="0.25">
      <c r="A325" s="7"/>
      <c r="B325" s="8"/>
      <c r="C325" s="7"/>
      <c r="D325" s="7"/>
      <c r="E325" s="7"/>
      <c r="F325" s="7"/>
      <c r="G325" s="7"/>
      <c r="H325" s="7"/>
      <c r="I325" s="7"/>
      <c r="J325" s="7"/>
    </row>
    <row r="326" spans="1:10" x14ac:dyDescent="0.25">
      <c r="A326" s="7"/>
      <c r="B326" s="8"/>
      <c r="C326" s="7"/>
      <c r="D326" s="7"/>
      <c r="E326" s="7"/>
      <c r="F326" s="7"/>
      <c r="G326" s="7"/>
      <c r="H326" s="7"/>
      <c r="I326" s="7"/>
      <c r="J326" s="7"/>
    </row>
    <row r="327" spans="1:10" x14ac:dyDescent="0.25">
      <c r="A327" s="7"/>
      <c r="B327" s="8"/>
      <c r="C327" s="7"/>
      <c r="D327" s="7"/>
      <c r="E327" s="7"/>
      <c r="F327" s="7"/>
      <c r="G327" s="7"/>
      <c r="H327" s="7"/>
      <c r="I327" s="7"/>
      <c r="J327" s="7"/>
    </row>
    <row r="328" spans="1:10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</row>
    <row r="329" spans="1:10" x14ac:dyDescent="0.25">
      <c r="A329" s="7"/>
      <c r="B329" s="8"/>
      <c r="C329" s="7"/>
      <c r="D329" s="7"/>
      <c r="E329" s="7"/>
      <c r="F329" s="7"/>
      <c r="G329" s="7"/>
      <c r="H329" s="7"/>
      <c r="I329" s="7"/>
      <c r="J329" s="7"/>
    </row>
    <row r="330" spans="1:10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</row>
    <row r="331" spans="1:10" x14ac:dyDescent="0.25">
      <c r="A331" s="7"/>
      <c r="B331" s="8"/>
      <c r="C331" s="7"/>
      <c r="D331" s="7"/>
      <c r="E331" s="7"/>
      <c r="F331" s="7"/>
      <c r="G331" s="7"/>
      <c r="H331" s="7"/>
      <c r="I331" s="7"/>
      <c r="J331" s="7"/>
    </row>
    <row r="332" spans="1:10" x14ac:dyDescent="0.25">
      <c r="A332" s="7"/>
      <c r="B332" s="8"/>
      <c r="C332" s="7"/>
      <c r="D332" s="7"/>
      <c r="E332" s="7"/>
      <c r="F332" s="7"/>
      <c r="G332" s="7"/>
      <c r="H332" s="7"/>
      <c r="I332" s="7"/>
      <c r="J332" s="7"/>
    </row>
    <row r="333" spans="1:10" x14ac:dyDescent="0.25">
      <c r="A333" s="7"/>
      <c r="B333" s="8"/>
      <c r="C333" s="7"/>
      <c r="D333" s="7"/>
      <c r="E333" s="7"/>
      <c r="F333" s="7"/>
      <c r="G333" s="7"/>
      <c r="H333" s="7"/>
      <c r="I333" s="7"/>
      <c r="J333" s="7"/>
    </row>
    <row r="334" spans="1:10" x14ac:dyDescent="0.25">
      <c r="A334" s="7"/>
      <c r="B334" s="8"/>
      <c r="C334" s="7"/>
      <c r="D334" s="7"/>
      <c r="E334" s="7"/>
      <c r="F334" s="7"/>
      <c r="G334" s="7"/>
      <c r="H334" s="7"/>
      <c r="I334" s="7"/>
      <c r="J334" s="7"/>
    </row>
    <row r="335" spans="1:10" x14ac:dyDescent="0.25">
      <c r="A335" s="7"/>
      <c r="B335" s="8"/>
      <c r="C335" s="7"/>
      <c r="D335" s="7"/>
      <c r="E335" s="7"/>
      <c r="F335" s="7"/>
      <c r="G335" s="7"/>
      <c r="H335" s="7"/>
      <c r="I335" s="7"/>
      <c r="J335" s="7"/>
    </row>
    <row r="336" spans="1:10" x14ac:dyDescent="0.25">
      <c r="A336" s="7"/>
      <c r="B336" s="8"/>
      <c r="C336" s="7"/>
      <c r="D336" s="7"/>
      <c r="E336" s="7"/>
      <c r="F336" s="7"/>
      <c r="G336" s="7"/>
      <c r="H336" s="7"/>
      <c r="I336" s="7"/>
      <c r="J336" s="7"/>
    </row>
    <row r="337" spans="1:10" x14ac:dyDescent="0.25">
      <c r="A337" s="7"/>
      <c r="B337" s="8"/>
      <c r="C337" s="7"/>
      <c r="D337" s="7"/>
      <c r="E337" s="7"/>
      <c r="F337" s="7"/>
      <c r="G337" s="7"/>
      <c r="H337" s="7"/>
      <c r="I337" s="7"/>
      <c r="J337" s="7"/>
    </row>
    <row r="338" spans="1:10" x14ac:dyDescent="0.25">
      <c r="A338" s="7"/>
      <c r="B338" s="8"/>
      <c r="C338" s="7"/>
      <c r="D338" s="7"/>
      <c r="E338" s="7"/>
      <c r="F338" s="7"/>
      <c r="G338" s="7"/>
      <c r="H338" s="7"/>
      <c r="I338" s="7"/>
      <c r="J338" s="7"/>
    </row>
    <row r="339" spans="1:10" x14ac:dyDescent="0.25">
      <c r="A339" s="7"/>
      <c r="B339" s="8"/>
      <c r="C339" s="7"/>
      <c r="D339" s="7"/>
      <c r="E339" s="7"/>
      <c r="F339" s="7"/>
      <c r="G339" s="7"/>
      <c r="H339" s="7"/>
      <c r="I339" s="7"/>
      <c r="J339" s="7"/>
    </row>
    <row r="340" spans="1:10" x14ac:dyDescent="0.25">
      <c r="A340" s="7"/>
      <c r="B340" s="8"/>
      <c r="C340" s="7"/>
      <c r="D340" s="7"/>
      <c r="E340" s="7"/>
      <c r="F340" s="7"/>
      <c r="G340" s="7"/>
      <c r="H340" s="7"/>
      <c r="I340" s="7"/>
      <c r="J340" s="7"/>
    </row>
    <row r="341" spans="1:10" x14ac:dyDescent="0.25">
      <c r="A341" s="7"/>
      <c r="B341" s="8"/>
      <c r="C341" s="7"/>
      <c r="D341" s="7"/>
      <c r="E341" s="7"/>
      <c r="F341" s="7"/>
      <c r="G341" s="7"/>
      <c r="H341" s="7"/>
      <c r="I341" s="7"/>
      <c r="J341" s="7"/>
    </row>
    <row r="342" spans="1:10" x14ac:dyDescent="0.25">
      <c r="A342" s="7"/>
      <c r="B342" s="8"/>
      <c r="C342" s="7"/>
      <c r="D342" s="7"/>
      <c r="E342" s="7"/>
      <c r="F342" s="7"/>
      <c r="G342" s="7"/>
      <c r="H342" s="7"/>
      <c r="I342" s="7"/>
      <c r="J342" s="7"/>
    </row>
    <row r="343" spans="1:10" x14ac:dyDescent="0.25">
      <c r="A343" s="7"/>
      <c r="B343" s="8"/>
      <c r="C343" s="7"/>
      <c r="D343" s="7"/>
      <c r="E343" s="7"/>
      <c r="F343" s="7"/>
      <c r="G343" s="7"/>
      <c r="H343" s="7"/>
      <c r="I343" s="7"/>
      <c r="J343" s="7"/>
    </row>
    <row r="344" spans="1:10" x14ac:dyDescent="0.25">
      <c r="A344" s="7"/>
      <c r="B344" s="8"/>
      <c r="C344" s="7"/>
      <c r="D344" s="7"/>
      <c r="E344" s="7"/>
      <c r="F344" s="7"/>
      <c r="G344" s="7"/>
      <c r="H344" s="7"/>
      <c r="I344" s="7"/>
      <c r="J344" s="7"/>
    </row>
    <row r="345" spans="1:10" x14ac:dyDescent="0.25">
      <c r="A345" s="7"/>
      <c r="B345" s="8"/>
      <c r="C345" s="7"/>
      <c r="D345" s="7"/>
      <c r="E345" s="7"/>
      <c r="F345" s="7"/>
      <c r="G345" s="7"/>
      <c r="H345" s="7"/>
      <c r="I345" s="7"/>
      <c r="J345" s="7"/>
    </row>
    <row r="346" spans="1:10" x14ac:dyDescent="0.25">
      <c r="A346" s="7"/>
      <c r="B346" s="8"/>
      <c r="C346" s="7"/>
      <c r="D346" s="7"/>
      <c r="E346" s="7"/>
      <c r="F346" s="7"/>
      <c r="G346" s="7"/>
      <c r="H346" s="7"/>
      <c r="I346" s="7"/>
      <c r="J346" s="7"/>
    </row>
    <row r="347" spans="1:10" x14ac:dyDescent="0.25">
      <c r="A347" s="7"/>
      <c r="B347" s="8"/>
      <c r="C347" s="7"/>
      <c r="D347" s="7"/>
      <c r="E347" s="7"/>
      <c r="F347" s="7"/>
      <c r="G347" s="7"/>
      <c r="H347" s="7"/>
      <c r="I347" s="7"/>
      <c r="J347" s="7"/>
    </row>
    <row r="348" spans="1:10" x14ac:dyDescent="0.25">
      <c r="A348" s="7"/>
      <c r="B348" s="8"/>
      <c r="C348" s="7"/>
      <c r="D348" s="7"/>
      <c r="E348" s="7"/>
      <c r="F348" s="7"/>
      <c r="G348" s="7"/>
      <c r="H348" s="7"/>
      <c r="I348" s="7"/>
      <c r="J348" s="7"/>
    </row>
    <row r="349" spans="1:10" x14ac:dyDescent="0.25">
      <c r="A349" s="7"/>
      <c r="B349" s="8"/>
      <c r="C349" s="7"/>
      <c r="D349" s="7"/>
      <c r="E349" s="7"/>
      <c r="F349" s="7"/>
      <c r="G349" s="7"/>
      <c r="H349" s="7"/>
      <c r="I349" s="7"/>
      <c r="J349" s="7"/>
    </row>
    <row r="350" spans="1:10" x14ac:dyDescent="0.25">
      <c r="A350" s="7"/>
      <c r="B350" s="8"/>
      <c r="C350" s="7"/>
      <c r="D350" s="7"/>
      <c r="E350" s="7"/>
      <c r="F350" s="7"/>
      <c r="G350" s="7"/>
      <c r="H350" s="7"/>
      <c r="I350" s="7"/>
      <c r="J350" s="7"/>
    </row>
    <row r="351" spans="1:10" x14ac:dyDescent="0.25">
      <c r="A351" s="7"/>
      <c r="B351" s="8"/>
      <c r="C351" s="7"/>
      <c r="D351" s="7"/>
      <c r="E351" s="7"/>
      <c r="F351" s="7"/>
      <c r="G351" s="7"/>
      <c r="H351" s="7"/>
      <c r="I351" s="7"/>
      <c r="J351" s="7"/>
    </row>
    <row r="352" spans="1:10" x14ac:dyDescent="0.25">
      <c r="A352" s="7"/>
      <c r="B352" s="8"/>
      <c r="C352" s="7"/>
      <c r="D352" s="7"/>
      <c r="E352" s="7"/>
      <c r="F352" s="7"/>
      <c r="G352" s="7"/>
      <c r="H352" s="7"/>
      <c r="I352" s="7"/>
      <c r="J352" s="7"/>
    </row>
    <row r="353" spans="1:10" x14ac:dyDescent="0.25">
      <c r="A353" s="7"/>
      <c r="B353" s="8"/>
      <c r="C353" s="7"/>
      <c r="D353" s="7"/>
      <c r="E353" s="7"/>
      <c r="F353" s="7"/>
      <c r="G353" s="7"/>
      <c r="H353" s="7"/>
      <c r="I353" s="7"/>
      <c r="J353" s="7"/>
    </row>
    <row r="354" spans="1:10" x14ac:dyDescent="0.25">
      <c r="A354" s="7"/>
      <c r="B354" s="8"/>
      <c r="C354" s="7"/>
      <c r="D354" s="7"/>
      <c r="E354" s="7"/>
      <c r="F354" s="7"/>
      <c r="G354" s="7"/>
      <c r="H354" s="7"/>
      <c r="I354" s="7"/>
      <c r="J354" s="7"/>
    </row>
    <row r="355" spans="1:10" x14ac:dyDescent="0.25">
      <c r="A355" s="7"/>
      <c r="B355" s="8"/>
      <c r="C355" s="7"/>
      <c r="D355" s="7"/>
      <c r="E355" s="7"/>
      <c r="F355" s="7"/>
      <c r="G355" s="7"/>
      <c r="H355" s="7"/>
      <c r="I355" s="7"/>
      <c r="J355" s="7"/>
    </row>
    <row r="356" spans="1:10" x14ac:dyDescent="0.25">
      <c r="A356" s="7"/>
      <c r="B356" s="8"/>
      <c r="C356" s="7"/>
      <c r="D356" s="7"/>
      <c r="E356" s="7"/>
      <c r="F356" s="7"/>
      <c r="G356" s="7"/>
      <c r="H356" s="7"/>
      <c r="I356" s="7"/>
      <c r="J356" s="7"/>
    </row>
    <row r="357" spans="1:10" x14ac:dyDescent="0.25">
      <c r="A357" s="7"/>
      <c r="B357" s="8"/>
      <c r="C357" s="7"/>
      <c r="D357" s="7"/>
      <c r="E357" s="7"/>
      <c r="F357" s="7"/>
      <c r="G357" s="7"/>
      <c r="H357" s="7"/>
      <c r="I357" s="7"/>
      <c r="J357" s="7"/>
    </row>
    <row r="358" spans="1:10" x14ac:dyDescent="0.25">
      <c r="A358" s="7"/>
      <c r="B358" s="8"/>
      <c r="C358" s="7"/>
      <c r="D358" s="7"/>
      <c r="E358" s="7"/>
      <c r="F358" s="7"/>
      <c r="G358" s="7"/>
      <c r="H358" s="7"/>
      <c r="I358" s="7"/>
      <c r="J358" s="7"/>
    </row>
    <row r="359" spans="1:10" x14ac:dyDescent="0.25">
      <c r="A359" s="7"/>
      <c r="B359" s="8"/>
      <c r="C359" s="7"/>
      <c r="D359" s="7"/>
      <c r="E359" s="7"/>
      <c r="F359" s="7"/>
      <c r="G359" s="7"/>
      <c r="H359" s="7"/>
      <c r="I359" s="7"/>
      <c r="J359" s="7"/>
    </row>
    <row r="360" spans="1:10" x14ac:dyDescent="0.25">
      <c r="A360" s="7"/>
      <c r="B360" s="8"/>
      <c r="C360" s="7"/>
      <c r="D360" s="7"/>
      <c r="E360" s="7"/>
      <c r="F360" s="7"/>
      <c r="G360" s="7"/>
      <c r="H360" s="7"/>
      <c r="I360" s="7"/>
      <c r="J360" s="7"/>
    </row>
    <row r="361" spans="1:10" x14ac:dyDescent="0.25">
      <c r="A361" s="7"/>
      <c r="B361" s="8"/>
      <c r="C361" s="7"/>
      <c r="D361" s="7"/>
      <c r="E361" s="7"/>
      <c r="F361" s="7"/>
      <c r="G361" s="7"/>
      <c r="H361" s="7"/>
      <c r="I361" s="7"/>
      <c r="J361" s="7"/>
    </row>
    <row r="362" spans="1:10" x14ac:dyDescent="0.25">
      <c r="A362" s="7"/>
      <c r="B362" s="8"/>
      <c r="C362" s="7"/>
      <c r="D362" s="7"/>
      <c r="E362" s="7"/>
      <c r="F362" s="7"/>
      <c r="G362" s="7"/>
      <c r="H362" s="7"/>
      <c r="I362" s="7"/>
      <c r="J362" s="7"/>
    </row>
    <row r="363" spans="1:10" x14ac:dyDescent="0.25">
      <c r="A363" s="7"/>
      <c r="B363" s="8"/>
      <c r="C363" s="7"/>
      <c r="D363" s="7"/>
      <c r="E363" s="7"/>
      <c r="F363" s="7"/>
      <c r="G363" s="7"/>
      <c r="H363" s="7"/>
      <c r="I363" s="7"/>
      <c r="J363" s="7"/>
    </row>
    <row r="364" spans="1:10" x14ac:dyDescent="0.25">
      <c r="A364" s="7"/>
      <c r="B364" s="8"/>
      <c r="C364" s="7"/>
      <c r="D364" s="7"/>
      <c r="E364" s="7"/>
      <c r="F364" s="7"/>
      <c r="G364" s="7"/>
      <c r="H364" s="7"/>
      <c r="I364" s="7"/>
      <c r="J364" s="7"/>
    </row>
    <row r="365" spans="1:10" x14ac:dyDescent="0.25">
      <c r="A365" s="7"/>
      <c r="B365" s="8"/>
      <c r="C365" s="7"/>
      <c r="D365" s="7"/>
      <c r="E365" s="7"/>
      <c r="F365" s="7"/>
      <c r="G365" s="7"/>
      <c r="H365" s="7"/>
      <c r="I365" s="7"/>
      <c r="J365" s="7"/>
    </row>
    <row r="366" spans="1:10" x14ac:dyDescent="0.25">
      <c r="A366" s="7"/>
      <c r="B366" s="8"/>
      <c r="C366" s="7"/>
      <c r="D366" s="7"/>
      <c r="E366" s="7"/>
      <c r="F366" s="7"/>
      <c r="G366" s="7"/>
      <c r="H366" s="7"/>
      <c r="I366" s="7"/>
      <c r="J366" s="7"/>
    </row>
    <row r="367" spans="1:10" x14ac:dyDescent="0.25">
      <c r="A367" s="7"/>
      <c r="B367" s="8"/>
      <c r="C367" s="7"/>
      <c r="D367" s="7"/>
      <c r="E367" s="7"/>
      <c r="F367" s="7"/>
      <c r="G367" s="7"/>
      <c r="H367" s="7"/>
      <c r="I367" s="7"/>
      <c r="J367" s="7"/>
    </row>
    <row r="368" spans="1:10" x14ac:dyDescent="0.25">
      <c r="A368" s="7"/>
      <c r="B368" s="8"/>
      <c r="C368" s="7"/>
      <c r="D368" s="7"/>
      <c r="E368" s="7"/>
      <c r="F368" s="7"/>
      <c r="G368" s="7"/>
      <c r="H368" s="7"/>
      <c r="I368" s="7"/>
      <c r="J368" s="7"/>
    </row>
    <row r="369" spans="1:10" x14ac:dyDescent="0.25">
      <c r="A369" s="7"/>
      <c r="B369" s="8"/>
      <c r="C369" s="7"/>
      <c r="D369" s="7"/>
      <c r="E369" s="7"/>
      <c r="F369" s="7"/>
      <c r="G369" s="7"/>
      <c r="H369" s="7"/>
      <c r="I369" s="7"/>
      <c r="J369" s="7"/>
    </row>
    <row r="370" spans="1:10" x14ac:dyDescent="0.25">
      <c r="A370" s="7"/>
      <c r="B370" s="8"/>
      <c r="C370" s="7"/>
      <c r="D370" s="7"/>
      <c r="E370" s="7"/>
      <c r="F370" s="7"/>
      <c r="G370" s="7"/>
      <c r="H370" s="7"/>
      <c r="I370" s="7"/>
      <c r="J370" s="7"/>
    </row>
    <row r="371" spans="1:10" x14ac:dyDescent="0.25">
      <c r="A371" s="7"/>
      <c r="B371" s="8"/>
      <c r="C371" s="7"/>
      <c r="D371" s="7"/>
      <c r="E371" s="7"/>
      <c r="F371" s="7"/>
      <c r="G371" s="7"/>
      <c r="H371" s="7"/>
      <c r="I371" s="7"/>
      <c r="J371" s="7"/>
    </row>
    <row r="372" spans="1:10" x14ac:dyDescent="0.25">
      <c r="A372" s="7"/>
      <c r="B372" s="8"/>
      <c r="C372" s="7"/>
      <c r="D372" s="7"/>
      <c r="E372" s="7"/>
      <c r="F372" s="7"/>
      <c r="G372" s="7"/>
      <c r="H372" s="7"/>
      <c r="I372" s="7"/>
      <c r="J372" s="7"/>
    </row>
    <row r="373" spans="1:10" x14ac:dyDescent="0.25">
      <c r="A373" s="7"/>
      <c r="B373" s="8"/>
      <c r="C373" s="7"/>
      <c r="D373" s="7"/>
      <c r="E373" s="7"/>
      <c r="F373" s="7"/>
      <c r="G373" s="7"/>
      <c r="H373" s="7"/>
      <c r="I373" s="7"/>
      <c r="J373" s="7"/>
    </row>
    <row r="374" spans="1:10" x14ac:dyDescent="0.25">
      <c r="A374" s="7"/>
      <c r="B374" s="8"/>
      <c r="C374" s="7"/>
      <c r="D374" s="7"/>
      <c r="E374" s="7"/>
      <c r="F374" s="7"/>
      <c r="G374" s="7"/>
      <c r="H374" s="7"/>
      <c r="I374" s="7"/>
      <c r="J374" s="7"/>
    </row>
    <row r="375" spans="1:10" x14ac:dyDescent="0.25">
      <c r="A375" s="7"/>
      <c r="B375" s="8"/>
      <c r="C375" s="7"/>
      <c r="D375" s="7"/>
      <c r="E375" s="7"/>
      <c r="F375" s="7"/>
      <c r="G375" s="7"/>
      <c r="H375" s="7"/>
      <c r="I375" s="7"/>
      <c r="J375" s="7"/>
    </row>
    <row r="376" spans="1:10" x14ac:dyDescent="0.25">
      <c r="A376" s="7"/>
      <c r="B376" s="8"/>
      <c r="C376" s="7"/>
      <c r="D376" s="7"/>
      <c r="E376" s="7"/>
      <c r="F376" s="7"/>
      <c r="G376" s="7"/>
      <c r="H376" s="7"/>
      <c r="I376" s="7"/>
      <c r="J376" s="7"/>
    </row>
    <row r="377" spans="1:10" x14ac:dyDescent="0.25">
      <c r="A377" s="7"/>
      <c r="B377" s="8"/>
      <c r="C377" s="7"/>
      <c r="D377" s="7"/>
      <c r="E377" s="7"/>
      <c r="F377" s="7"/>
      <c r="G377" s="7"/>
      <c r="H377" s="7"/>
      <c r="I377" s="7"/>
      <c r="J377" s="7"/>
    </row>
    <row r="378" spans="1:10" x14ac:dyDescent="0.25">
      <c r="A378" s="7"/>
      <c r="B378" s="8"/>
      <c r="C378" s="7"/>
      <c r="D378" s="7"/>
      <c r="E378" s="7"/>
      <c r="F378" s="7"/>
      <c r="G378" s="7"/>
      <c r="H378" s="7"/>
      <c r="I378" s="7"/>
      <c r="J378" s="7"/>
    </row>
    <row r="379" spans="1:10" x14ac:dyDescent="0.25">
      <c r="A379" s="7"/>
      <c r="B379" s="8"/>
      <c r="C379" s="7"/>
      <c r="D379" s="7"/>
      <c r="E379" s="7"/>
      <c r="F379" s="7"/>
      <c r="G379" s="7"/>
      <c r="H379" s="7"/>
      <c r="I379" s="7"/>
      <c r="J379" s="7"/>
    </row>
    <row r="380" spans="1:10" x14ac:dyDescent="0.25">
      <c r="A380" s="7"/>
      <c r="B380" s="8"/>
      <c r="C380" s="7"/>
      <c r="D380" s="7"/>
      <c r="E380" s="7"/>
      <c r="F380" s="7"/>
      <c r="G380" s="7"/>
      <c r="H380" s="7"/>
      <c r="I380" s="7"/>
      <c r="J380" s="7"/>
    </row>
    <row r="381" spans="1:10" x14ac:dyDescent="0.25">
      <c r="A381" s="7"/>
      <c r="B381" s="8"/>
      <c r="C381" s="7"/>
      <c r="D381" s="7"/>
      <c r="E381" s="7"/>
      <c r="F381" s="7"/>
      <c r="G381" s="7"/>
      <c r="H381" s="7"/>
      <c r="I381" s="7"/>
      <c r="J381" s="7"/>
    </row>
    <row r="382" spans="1:10" x14ac:dyDescent="0.25">
      <c r="A382" s="7"/>
      <c r="B382" s="8"/>
      <c r="C382" s="7"/>
      <c r="D382" s="7"/>
      <c r="E382" s="7"/>
      <c r="F382" s="7"/>
      <c r="G382" s="7"/>
      <c r="H382" s="7"/>
      <c r="I382" s="7"/>
      <c r="J382" s="7"/>
    </row>
    <row r="383" spans="1:10" x14ac:dyDescent="0.25">
      <c r="A383" s="7"/>
      <c r="B383" s="8"/>
      <c r="C383" s="7"/>
      <c r="D383" s="7"/>
      <c r="E383" s="7"/>
      <c r="F383" s="7"/>
      <c r="G383" s="7"/>
      <c r="H383" s="7"/>
      <c r="I383" s="7"/>
      <c r="J383" s="7"/>
    </row>
    <row r="384" spans="1:10" x14ac:dyDescent="0.25">
      <c r="A384" s="7"/>
      <c r="B384" s="8"/>
      <c r="C384" s="7"/>
      <c r="D384" s="7"/>
      <c r="E384" s="7"/>
      <c r="F384" s="7"/>
      <c r="G384" s="7"/>
      <c r="H384" s="7"/>
      <c r="I384" s="7"/>
      <c r="J384" s="7"/>
    </row>
    <row r="385" spans="1:10" x14ac:dyDescent="0.25">
      <c r="A385" s="7"/>
      <c r="B385" s="8"/>
      <c r="C385" s="7"/>
      <c r="D385" s="7"/>
      <c r="E385" s="7"/>
      <c r="F385" s="7"/>
      <c r="G385" s="7"/>
      <c r="H385" s="7"/>
      <c r="I385" s="7"/>
      <c r="J385" s="7"/>
    </row>
    <row r="386" spans="1:10" x14ac:dyDescent="0.25">
      <c r="A386" s="7"/>
      <c r="B386" s="8"/>
      <c r="C386" s="7"/>
      <c r="D386" s="7"/>
      <c r="E386" s="7"/>
      <c r="F386" s="7"/>
      <c r="G386" s="7"/>
      <c r="H386" s="7"/>
      <c r="I386" s="7"/>
      <c r="J386" s="7"/>
    </row>
    <row r="387" spans="1:10" x14ac:dyDescent="0.25">
      <c r="A387" s="7"/>
      <c r="B387" s="8"/>
      <c r="C387" s="7"/>
      <c r="D387" s="7"/>
      <c r="E387" s="7"/>
      <c r="F387" s="7"/>
      <c r="G387" s="7"/>
      <c r="H387" s="7"/>
      <c r="I387" s="7"/>
      <c r="J387" s="7"/>
    </row>
    <row r="388" spans="1:10" x14ac:dyDescent="0.25">
      <c r="A388" s="7"/>
      <c r="B388" s="8"/>
      <c r="C388" s="7"/>
      <c r="D388" s="7"/>
      <c r="E388" s="7"/>
      <c r="F388" s="7"/>
      <c r="G388" s="7"/>
      <c r="H388" s="7"/>
      <c r="I388" s="7"/>
      <c r="J388" s="7"/>
    </row>
    <row r="389" spans="1:10" x14ac:dyDescent="0.25">
      <c r="A389" s="7"/>
      <c r="B389" s="8"/>
      <c r="C389" s="7"/>
      <c r="D389" s="7"/>
      <c r="E389" s="7"/>
      <c r="F389" s="7"/>
      <c r="G389" s="7"/>
      <c r="H389" s="7"/>
      <c r="I389" s="7"/>
      <c r="J389" s="7"/>
    </row>
    <row r="390" spans="1:10" x14ac:dyDescent="0.25">
      <c r="A390" s="7"/>
      <c r="B390" s="8"/>
      <c r="C390" s="7"/>
      <c r="D390" s="7"/>
      <c r="E390" s="7"/>
      <c r="F390" s="7"/>
      <c r="G390" s="7"/>
      <c r="H390" s="7"/>
      <c r="I390" s="7"/>
      <c r="J390" s="7"/>
    </row>
    <row r="391" spans="1:10" x14ac:dyDescent="0.25">
      <c r="A391" s="7"/>
      <c r="B391" s="8"/>
      <c r="C391" s="7"/>
      <c r="D391" s="7"/>
      <c r="E391" s="7"/>
      <c r="F391" s="7"/>
      <c r="G391" s="7"/>
      <c r="H391" s="7"/>
      <c r="I391" s="7"/>
      <c r="J391" s="7"/>
    </row>
    <row r="392" spans="1:10" x14ac:dyDescent="0.25">
      <c r="A392" s="7"/>
      <c r="B392" s="8"/>
      <c r="C392" s="7"/>
      <c r="D392" s="7"/>
      <c r="E392" s="7"/>
      <c r="F392" s="7"/>
      <c r="G392" s="7"/>
      <c r="H392" s="7"/>
      <c r="I392" s="7"/>
      <c r="J392" s="7"/>
    </row>
    <row r="393" spans="1:10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</row>
    <row r="394" spans="1:10" x14ac:dyDescent="0.25">
      <c r="A394" s="7"/>
      <c r="B394" s="8"/>
      <c r="C394" s="7"/>
      <c r="D394" s="7"/>
      <c r="E394" s="7"/>
      <c r="F394" s="7"/>
      <c r="G394" s="7"/>
      <c r="H394" s="7"/>
      <c r="I394" s="7"/>
      <c r="J394" s="7"/>
    </row>
    <row r="395" spans="1:10" x14ac:dyDescent="0.25">
      <c r="A395" s="7"/>
      <c r="B395" s="8"/>
      <c r="C395" s="7"/>
      <c r="D395" s="7"/>
      <c r="E395" s="7"/>
      <c r="F395" s="7"/>
      <c r="G395" s="7"/>
      <c r="H395" s="7"/>
      <c r="I395" s="7"/>
      <c r="J395" s="7"/>
    </row>
    <row r="396" spans="1:10" x14ac:dyDescent="0.25">
      <c r="A396" s="7"/>
      <c r="B396" s="8"/>
      <c r="C396" s="7"/>
      <c r="D396" s="7"/>
      <c r="E396" s="7"/>
      <c r="F396" s="7"/>
      <c r="G396" s="7"/>
      <c r="H396" s="7"/>
      <c r="I396" s="7"/>
      <c r="J396" s="7"/>
    </row>
    <row r="397" spans="1:10" x14ac:dyDescent="0.25">
      <c r="A397" s="7"/>
      <c r="B397" s="8"/>
      <c r="C397" s="7"/>
      <c r="D397" s="7"/>
      <c r="E397" s="7"/>
      <c r="F397" s="7"/>
      <c r="G397" s="7"/>
      <c r="H397" s="7"/>
      <c r="I397" s="7"/>
      <c r="J397" s="7"/>
    </row>
    <row r="398" spans="1:10" x14ac:dyDescent="0.25">
      <c r="A398" s="7"/>
      <c r="B398" s="8"/>
      <c r="C398" s="7"/>
      <c r="D398" s="7"/>
      <c r="E398" s="7"/>
      <c r="F398" s="7"/>
      <c r="G398" s="7"/>
      <c r="H398" s="7"/>
      <c r="I398" s="7"/>
      <c r="J398" s="7"/>
    </row>
    <row r="399" spans="1:10" x14ac:dyDescent="0.25">
      <c r="A399" s="7"/>
      <c r="B399" s="8"/>
      <c r="C399" s="7"/>
      <c r="D399" s="7"/>
      <c r="E399" s="7"/>
      <c r="F399" s="7"/>
      <c r="G399" s="7"/>
      <c r="H399" s="7"/>
      <c r="I399" s="7"/>
      <c r="J399" s="7"/>
    </row>
    <row r="400" spans="1:10" x14ac:dyDescent="0.25">
      <c r="A400" s="7"/>
      <c r="B400" s="8"/>
      <c r="C400" s="7"/>
      <c r="D400" s="7"/>
      <c r="E400" s="7"/>
      <c r="F400" s="7"/>
      <c r="G400" s="7"/>
      <c r="H400" s="7"/>
      <c r="I400" s="7"/>
      <c r="J400" s="7"/>
    </row>
    <row r="401" spans="1:10" x14ac:dyDescent="0.25">
      <c r="A401" s="7"/>
      <c r="B401" s="8"/>
      <c r="C401" s="7"/>
      <c r="D401" s="7"/>
      <c r="E401" s="7"/>
      <c r="F401" s="7"/>
      <c r="G401" s="7"/>
      <c r="H401" s="7"/>
      <c r="I401" s="7"/>
      <c r="J401" s="7"/>
    </row>
    <row r="402" spans="1:10" x14ac:dyDescent="0.25">
      <c r="A402" s="7"/>
      <c r="B402" s="8"/>
      <c r="C402" s="7"/>
      <c r="D402" s="7"/>
      <c r="E402" s="7"/>
      <c r="F402" s="7"/>
      <c r="G402" s="7"/>
      <c r="H402" s="7"/>
      <c r="I402" s="7"/>
      <c r="J402" s="7"/>
    </row>
    <row r="403" spans="1:10" x14ac:dyDescent="0.25">
      <c r="A403" s="7"/>
      <c r="B403" s="8"/>
      <c r="C403" s="7"/>
      <c r="D403" s="7"/>
      <c r="E403" s="7"/>
      <c r="F403" s="7"/>
      <c r="G403" s="7"/>
      <c r="H403" s="7"/>
      <c r="I403" s="7"/>
      <c r="J403" s="7"/>
    </row>
    <row r="404" spans="1:10" x14ac:dyDescent="0.25">
      <c r="A404" s="7"/>
      <c r="B404" s="8"/>
      <c r="C404" s="7"/>
      <c r="D404" s="7"/>
      <c r="E404" s="7"/>
      <c r="F404" s="7"/>
      <c r="G404" s="7"/>
      <c r="H404" s="7"/>
      <c r="I404" s="7"/>
      <c r="J404" s="7"/>
    </row>
    <row r="405" spans="1:10" x14ac:dyDescent="0.25">
      <c r="A405" s="7"/>
      <c r="B405" s="8"/>
      <c r="C405" s="7"/>
      <c r="D405" s="7"/>
      <c r="E405" s="7"/>
      <c r="F405" s="7"/>
      <c r="G405" s="7"/>
      <c r="H405" s="7"/>
      <c r="I405" s="7"/>
      <c r="J405" s="7"/>
    </row>
    <row r="406" spans="1:10" x14ac:dyDescent="0.25">
      <c r="A406" s="7"/>
      <c r="B406" s="8"/>
      <c r="C406" s="7"/>
      <c r="D406" s="7"/>
      <c r="E406" s="7"/>
      <c r="F406" s="7"/>
      <c r="G406" s="7"/>
      <c r="H406" s="7"/>
      <c r="I406" s="7"/>
      <c r="J406" s="7"/>
    </row>
    <row r="407" spans="1:10" x14ac:dyDescent="0.25">
      <c r="A407" s="7"/>
      <c r="B407" s="8"/>
      <c r="C407" s="7"/>
      <c r="D407" s="7"/>
      <c r="E407" s="7"/>
      <c r="F407" s="7"/>
      <c r="G407" s="7"/>
      <c r="H407" s="7"/>
      <c r="I407" s="7"/>
      <c r="J407" s="7"/>
    </row>
    <row r="408" spans="1:10" x14ac:dyDescent="0.25">
      <c r="A408" s="7"/>
      <c r="B408" s="8"/>
      <c r="C408" s="7"/>
      <c r="D408" s="7"/>
      <c r="E408" s="7"/>
      <c r="F408" s="7"/>
      <c r="G408" s="7"/>
      <c r="H408" s="7"/>
      <c r="I408" s="7"/>
      <c r="J408" s="7"/>
    </row>
    <row r="409" spans="1:10" x14ac:dyDescent="0.25">
      <c r="A409" s="7"/>
      <c r="B409" s="8"/>
      <c r="C409" s="7"/>
      <c r="D409" s="7"/>
      <c r="E409" s="7"/>
      <c r="F409" s="7"/>
      <c r="G409" s="7"/>
      <c r="H409" s="7"/>
      <c r="I409" s="7"/>
      <c r="J409" s="7"/>
    </row>
    <row r="410" spans="1:10" x14ac:dyDescent="0.25">
      <c r="A410" s="7"/>
      <c r="B410" s="8"/>
      <c r="C410" s="7"/>
      <c r="D410" s="7"/>
      <c r="E410" s="7"/>
      <c r="F410" s="7"/>
      <c r="G410" s="7"/>
      <c r="H410" s="7"/>
      <c r="I410" s="7"/>
      <c r="J410" s="7"/>
    </row>
    <row r="411" spans="1:10" x14ac:dyDescent="0.25">
      <c r="A411" s="7"/>
      <c r="B411" s="8"/>
      <c r="C411" s="7"/>
      <c r="D411" s="7"/>
      <c r="E411" s="7"/>
      <c r="F411" s="7"/>
      <c r="G411" s="7"/>
      <c r="H411" s="7"/>
      <c r="I411" s="7"/>
      <c r="J411" s="7"/>
    </row>
    <row r="412" spans="1:10" x14ac:dyDescent="0.25">
      <c r="A412" s="7"/>
      <c r="B412" s="8"/>
      <c r="C412" s="7"/>
      <c r="D412" s="7"/>
      <c r="E412" s="7"/>
      <c r="F412" s="7"/>
      <c r="G412" s="7"/>
      <c r="H412" s="7"/>
      <c r="I412" s="7"/>
      <c r="J412" s="7"/>
    </row>
    <row r="413" spans="1:10" x14ac:dyDescent="0.25">
      <c r="A413" s="7"/>
      <c r="B413" s="8"/>
      <c r="C413" s="7"/>
      <c r="D413" s="7"/>
      <c r="E413" s="7"/>
      <c r="F413" s="7"/>
      <c r="G413" s="7"/>
      <c r="H413" s="7"/>
      <c r="I413" s="7"/>
      <c r="J413" s="7"/>
    </row>
    <row r="414" spans="1:10" x14ac:dyDescent="0.25">
      <c r="A414" s="7"/>
      <c r="B414" s="8"/>
      <c r="C414" s="7"/>
      <c r="D414" s="7"/>
      <c r="E414" s="7"/>
      <c r="F414" s="7"/>
      <c r="G414" s="7"/>
      <c r="H414" s="7"/>
      <c r="I414" s="7"/>
      <c r="J414" s="7"/>
    </row>
    <row r="415" spans="1:10" x14ac:dyDescent="0.25">
      <c r="A415" s="7"/>
      <c r="B415" s="8"/>
      <c r="C415" s="7"/>
      <c r="D415" s="7"/>
      <c r="E415" s="7"/>
      <c r="F415" s="7"/>
      <c r="G415" s="7"/>
      <c r="H415" s="7"/>
      <c r="I415" s="7"/>
      <c r="J415" s="7"/>
    </row>
    <row r="416" spans="1:10" x14ac:dyDescent="0.25">
      <c r="A416" s="7"/>
      <c r="B416" s="8"/>
      <c r="C416" s="7"/>
      <c r="D416" s="7"/>
      <c r="E416" s="7"/>
      <c r="F416" s="7"/>
      <c r="G416" s="7"/>
      <c r="H416" s="7"/>
      <c r="I416" s="7"/>
      <c r="J416" s="7"/>
    </row>
    <row r="417" spans="1:10" x14ac:dyDescent="0.25">
      <c r="A417" s="7"/>
      <c r="B417" s="8"/>
      <c r="C417" s="7"/>
      <c r="D417" s="7"/>
      <c r="E417" s="7"/>
      <c r="F417" s="7"/>
      <c r="G417" s="7"/>
      <c r="H417" s="7"/>
      <c r="I417" s="7"/>
      <c r="J417" s="7"/>
    </row>
    <row r="418" spans="1:10" x14ac:dyDescent="0.25">
      <c r="A418" s="7"/>
      <c r="B418" s="8"/>
      <c r="C418" s="7"/>
      <c r="D418" s="7"/>
      <c r="E418" s="7"/>
      <c r="F418" s="7"/>
      <c r="G418" s="7"/>
      <c r="H418" s="7"/>
      <c r="I418" s="7"/>
      <c r="J418" s="7"/>
    </row>
    <row r="419" spans="1:10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</row>
    <row r="420" spans="1:10" x14ac:dyDescent="0.25">
      <c r="A420" s="7"/>
      <c r="B420" s="8"/>
      <c r="C420" s="7"/>
      <c r="D420" s="7"/>
      <c r="E420" s="7"/>
      <c r="F420" s="7"/>
      <c r="G420" s="7"/>
      <c r="H420" s="7"/>
      <c r="I420" s="7"/>
      <c r="J420" s="7"/>
    </row>
    <row r="421" spans="1:10" x14ac:dyDescent="0.25">
      <c r="A421" s="7"/>
      <c r="B421" s="8"/>
      <c r="C421" s="7"/>
      <c r="D421" s="7"/>
      <c r="E421" s="7"/>
      <c r="F421" s="7"/>
      <c r="G421" s="7"/>
      <c r="H421" s="7"/>
      <c r="I421" s="7"/>
      <c r="J421" s="7"/>
    </row>
    <row r="422" spans="1:10" x14ac:dyDescent="0.25">
      <c r="A422" s="7"/>
      <c r="B422" s="8"/>
      <c r="C422" s="7"/>
      <c r="D422" s="7"/>
      <c r="E422" s="7"/>
      <c r="F422" s="7"/>
      <c r="G422" s="7"/>
      <c r="H422" s="7"/>
      <c r="I422" s="7"/>
      <c r="J422" s="7"/>
    </row>
    <row r="423" spans="1:10" x14ac:dyDescent="0.25">
      <c r="A423" s="7"/>
      <c r="B423" s="8"/>
      <c r="C423" s="7"/>
      <c r="D423" s="7"/>
      <c r="E423" s="7"/>
      <c r="F423" s="7"/>
      <c r="G423" s="7"/>
      <c r="H423" s="7"/>
      <c r="I423" s="7"/>
      <c r="J423" s="7"/>
    </row>
    <row r="424" spans="1:10" x14ac:dyDescent="0.25">
      <c r="A424" s="7"/>
      <c r="B424" s="8"/>
      <c r="C424" s="7"/>
      <c r="D424" s="7"/>
      <c r="E424" s="7"/>
      <c r="F424" s="7"/>
      <c r="G424" s="7"/>
      <c r="H424" s="7"/>
      <c r="I424" s="7"/>
      <c r="J424" s="7"/>
    </row>
    <row r="425" spans="1:10" x14ac:dyDescent="0.25">
      <c r="A425" s="7"/>
      <c r="B425" s="8"/>
      <c r="C425" s="7"/>
      <c r="D425" s="7"/>
      <c r="E425" s="7"/>
      <c r="F425" s="7"/>
      <c r="G425" s="7"/>
      <c r="H425" s="7"/>
      <c r="I425" s="7"/>
      <c r="J425" s="7"/>
    </row>
    <row r="426" spans="1:10" x14ac:dyDescent="0.25">
      <c r="A426" s="7"/>
      <c r="B426" s="8"/>
      <c r="C426" s="7"/>
      <c r="D426" s="7"/>
      <c r="E426" s="7"/>
      <c r="F426" s="7"/>
      <c r="G426" s="7"/>
      <c r="H426" s="7"/>
      <c r="I426" s="7"/>
      <c r="J426" s="7"/>
    </row>
    <row r="427" spans="1:10" x14ac:dyDescent="0.25">
      <c r="A427" s="7"/>
      <c r="B427" s="8"/>
      <c r="C427" s="7"/>
      <c r="D427" s="7"/>
      <c r="E427" s="7"/>
      <c r="F427" s="7"/>
      <c r="G427" s="7"/>
      <c r="H427" s="7"/>
      <c r="I427" s="7"/>
      <c r="J427" s="7"/>
    </row>
    <row r="428" spans="1:10" x14ac:dyDescent="0.25">
      <c r="A428" s="7"/>
      <c r="B428" s="8"/>
      <c r="C428" s="7"/>
      <c r="D428" s="7"/>
      <c r="E428" s="7"/>
      <c r="F428" s="7"/>
      <c r="G428" s="7"/>
      <c r="H428" s="7"/>
      <c r="I428" s="7"/>
      <c r="J428" s="7"/>
    </row>
    <row r="429" spans="1:10" x14ac:dyDescent="0.25">
      <c r="A429" s="7"/>
      <c r="B429" s="8"/>
      <c r="C429" s="7"/>
      <c r="D429" s="7"/>
      <c r="E429" s="7"/>
      <c r="F429" s="7"/>
      <c r="G429" s="7"/>
      <c r="H429" s="7"/>
      <c r="I429" s="7"/>
      <c r="J429" s="7"/>
    </row>
    <row r="430" spans="1:10" x14ac:dyDescent="0.25">
      <c r="A430" s="7"/>
      <c r="B430" s="8"/>
      <c r="C430" s="7"/>
      <c r="D430" s="7"/>
      <c r="E430" s="7"/>
      <c r="F430" s="7"/>
      <c r="G430" s="7"/>
      <c r="H430" s="7"/>
      <c r="I430" s="7"/>
      <c r="J430" s="7"/>
    </row>
    <row r="431" spans="1:10" x14ac:dyDescent="0.25">
      <c r="A431" s="7"/>
      <c r="B431" s="8"/>
      <c r="C431" s="7"/>
      <c r="D431" s="7"/>
      <c r="E431" s="7"/>
      <c r="F431" s="7"/>
      <c r="G431" s="7"/>
      <c r="H431" s="7"/>
      <c r="I431" s="7"/>
      <c r="J431" s="7"/>
    </row>
    <row r="432" spans="1:10" x14ac:dyDescent="0.25">
      <c r="A432" s="7"/>
      <c r="B432" s="8"/>
      <c r="C432" s="7"/>
      <c r="D432" s="7"/>
      <c r="E432" s="7"/>
      <c r="F432" s="7"/>
      <c r="G432" s="7"/>
      <c r="H432" s="7"/>
      <c r="I432" s="7"/>
      <c r="J432" s="7"/>
    </row>
    <row r="433" spans="1:10" x14ac:dyDescent="0.25">
      <c r="A433" s="7"/>
      <c r="B433" s="8"/>
      <c r="C433" s="7"/>
      <c r="D433" s="7"/>
      <c r="E433" s="7"/>
      <c r="F433" s="7"/>
      <c r="G433" s="7"/>
      <c r="H433" s="7"/>
      <c r="I433" s="7"/>
      <c r="J433" s="7"/>
    </row>
    <row r="434" spans="1:10" x14ac:dyDescent="0.25">
      <c r="A434" s="7"/>
      <c r="B434" s="8"/>
      <c r="C434" s="7"/>
      <c r="D434" s="7"/>
      <c r="E434" s="7"/>
      <c r="F434" s="7"/>
      <c r="G434" s="7"/>
      <c r="H434" s="7"/>
      <c r="I434" s="7"/>
      <c r="J434" s="7"/>
    </row>
    <row r="435" spans="1:10" x14ac:dyDescent="0.25">
      <c r="A435" s="7"/>
      <c r="B435" s="8"/>
      <c r="C435" s="7"/>
      <c r="D435" s="7"/>
      <c r="E435" s="7"/>
      <c r="F435" s="7"/>
      <c r="G435" s="7"/>
      <c r="H435" s="7"/>
      <c r="I435" s="7"/>
      <c r="J435" s="7"/>
    </row>
    <row r="436" spans="1:10" x14ac:dyDescent="0.25">
      <c r="A436" s="7"/>
      <c r="B436" s="8"/>
      <c r="C436" s="7"/>
      <c r="D436" s="7"/>
      <c r="E436" s="7"/>
      <c r="F436" s="7"/>
      <c r="G436" s="7"/>
      <c r="H436" s="7"/>
      <c r="I436" s="7"/>
      <c r="J436" s="7"/>
    </row>
    <row r="437" spans="1:10" x14ac:dyDescent="0.25">
      <c r="A437" s="7"/>
      <c r="B437" s="8"/>
      <c r="C437" s="7"/>
      <c r="D437" s="7"/>
      <c r="E437" s="7"/>
      <c r="F437" s="7"/>
      <c r="G437" s="7"/>
      <c r="H437" s="7"/>
      <c r="I437" s="7"/>
      <c r="J437" s="7"/>
    </row>
    <row r="438" spans="1:10" x14ac:dyDescent="0.25">
      <c r="A438" s="7"/>
      <c r="B438" s="8"/>
      <c r="C438" s="7"/>
      <c r="D438" s="7"/>
      <c r="E438" s="7"/>
      <c r="F438" s="7"/>
      <c r="G438" s="7"/>
      <c r="H438" s="7"/>
      <c r="I438" s="7"/>
      <c r="J438" s="7"/>
    </row>
    <row r="439" spans="1:10" x14ac:dyDescent="0.25">
      <c r="A439" s="7"/>
      <c r="B439" s="8"/>
      <c r="C439" s="7"/>
      <c r="D439" s="7"/>
      <c r="E439" s="7"/>
      <c r="F439" s="7"/>
      <c r="G439" s="7"/>
      <c r="H439" s="7"/>
      <c r="I439" s="7"/>
      <c r="J439" s="7"/>
    </row>
    <row r="440" spans="1:10" x14ac:dyDescent="0.25">
      <c r="A440" s="7"/>
      <c r="B440" s="8"/>
      <c r="C440" s="7"/>
      <c r="D440" s="7"/>
      <c r="E440" s="7"/>
      <c r="F440" s="7"/>
      <c r="G440" s="7"/>
      <c r="H440" s="7"/>
      <c r="I440" s="7"/>
      <c r="J440" s="7"/>
    </row>
    <row r="441" spans="1:10" x14ac:dyDescent="0.25">
      <c r="A441" s="7"/>
      <c r="B441" s="8"/>
      <c r="C441" s="7"/>
      <c r="D441" s="7"/>
      <c r="E441" s="7"/>
      <c r="F441" s="7"/>
      <c r="G441" s="7"/>
      <c r="H441" s="7"/>
      <c r="I441" s="7"/>
      <c r="J441" s="7"/>
    </row>
    <row r="442" spans="1:10" x14ac:dyDescent="0.25">
      <c r="A442" s="7"/>
      <c r="B442" s="8"/>
      <c r="C442" s="7"/>
      <c r="D442" s="7"/>
      <c r="E442" s="7"/>
      <c r="F442" s="7"/>
      <c r="G442" s="7"/>
      <c r="H442" s="7"/>
      <c r="I442" s="7"/>
      <c r="J442" s="7"/>
    </row>
    <row r="443" spans="1:10" x14ac:dyDescent="0.25">
      <c r="A443" s="7"/>
      <c r="B443" s="8"/>
      <c r="C443" s="7"/>
      <c r="D443" s="7"/>
      <c r="E443" s="7"/>
      <c r="F443" s="7"/>
      <c r="G443" s="7"/>
      <c r="H443" s="7"/>
      <c r="I443" s="7"/>
      <c r="J443" s="7"/>
    </row>
    <row r="444" spans="1:10" x14ac:dyDescent="0.25">
      <c r="A444" s="7"/>
      <c r="B444" s="8"/>
      <c r="C444" s="7"/>
      <c r="D444" s="7"/>
      <c r="E444" s="7"/>
      <c r="F444" s="7"/>
      <c r="G444" s="7"/>
      <c r="H444" s="7"/>
      <c r="I444" s="7"/>
      <c r="J444" s="7"/>
    </row>
  </sheetData>
  <sortState xmlns:xlrd2="http://schemas.microsoft.com/office/spreadsheetml/2017/richdata2" ref="A21:H35">
    <sortCondition ref="G26"/>
  </sortState>
  <hyperlinks>
    <hyperlink ref="A3" r:id="rId1" display="https://resultat.bagskytte.se/Event/Result?eventId=143&amp;sort=AverageArrows&amp;sortdir=ASC" xr:uid="{00000000-0004-0000-0300-000000000000}"/>
    <hyperlink ref="B4" r:id="rId2" display="https://resultat.bagskytte.se/Archer/Details/127379" xr:uid="{00000000-0004-0000-0300-000001000000}"/>
    <hyperlink ref="B5" r:id="rId3" display="https://resultat.bagskytte.se/Archer/Details/596539" xr:uid="{00000000-0004-0000-0300-000002000000}"/>
    <hyperlink ref="B6" r:id="rId4" display="https://resultat.bagskytte.se/Archer/Details/2779814" xr:uid="{00000000-0004-0000-0300-000003000000}"/>
    <hyperlink ref="B7" r:id="rId5" display="https://resultat.bagskytte.se/Archer/Details/2929852" xr:uid="{00000000-0004-0000-0300-000004000000}"/>
    <hyperlink ref="B8" r:id="rId6" display="https://resultat.bagskytte.se/Archer/Details/229602" xr:uid="{00000000-0004-0000-0300-000005000000}"/>
    <hyperlink ref="B9" r:id="rId7" display="https://resultat.bagskytte.se/Archer/Details/326414" xr:uid="{00000000-0004-0000-0300-000006000000}"/>
    <hyperlink ref="B10" r:id="rId8" display="https://resultat.bagskytte.se/Archer/Details/129484" xr:uid="{00000000-0004-0000-0300-000007000000}"/>
    <hyperlink ref="B11" r:id="rId9" display="https://resultat.bagskytte.se/Archer/Details/129825" xr:uid="{00000000-0004-0000-0300-000008000000}"/>
    <hyperlink ref="B12" r:id="rId10" display="https://resultat.bagskytte.se/Archer/Details/2945604" xr:uid="{00000000-0004-0000-0300-000009000000}"/>
    <hyperlink ref="B13" r:id="rId11" display="https://resultat.bagskytte.se/Archer/Details/3924662" xr:uid="{00000000-0004-0000-0300-00000A000000}"/>
    <hyperlink ref="B14" r:id="rId12" display="https://resultat.bagskytte.se/Archer/Details/3663808" xr:uid="{00000000-0004-0000-0300-00000B000000}"/>
    <hyperlink ref="B15" r:id="rId13" display="https://resultat.bagskytte.se/Archer/Details/1090629" xr:uid="{00000000-0004-0000-0300-00000C000000}"/>
    <hyperlink ref="B16" r:id="rId14" display="https://resultat.bagskytte.se/Archer/Details/3745708" xr:uid="{00000000-0004-0000-0300-00000D000000}"/>
    <hyperlink ref="B17" r:id="rId15" display="https://resultat.bagskytte.se/Archer/Details/1595495" xr:uid="{00000000-0004-0000-0300-00000E000000}"/>
    <hyperlink ref="B18" r:id="rId16" display="https://resultat.bagskytte.se/Archer/Details/3955864" xr:uid="{00000000-0004-0000-0300-00000F000000}"/>
    <hyperlink ref="B19" r:id="rId17" display="https://resultat.bagskytte.se/Archer/Details/1193470" xr:uid="{00000000-0004-0000-0300-000010000000}"/>
    <hyperlink ref="B20" r:id="rId18" display="https://resultat.bagskytte.se/Archer/Details/3761819" xr:uid="{00000000-0004-0000-0300-000011000000}"/>
    <hyperlink ref="B21" r:id="rId19" display="https://resultat.bagskytte.se/Archer/Details/3088252" xr:uid="{00000000-0004-0000-0300-000012000000}"/>
    <hyperlink ref="B22" r:id="rId20" display="https://resultat.bagskytte.se/Archer/Details/976584" xr:uid="{00000000-0004-0000-0300-000013000000}"/>
    <hyperlink ref="B23" r:id="rId21" display="https://resultat.bagskytte.se/Archer/Details/3839524" xr:uid="{00000000-0004-0000-0300-000014000000}"/>
    <hyperlink ref="B24" r:id="rId22" display="https://resultat.bagskytte.se/Archer/Details/2080840" xr:uid="{00000000-0004-0000-0300-000015000000}"/>
    <hyperlink ref="B25" r:id="rId23" display="https://resultat.bagskytte.se/Archer/Details/130003" xr:uid="{00000000-0004-0000-0300-000016000000}"/>
    <hyperlink ref="B26" r:id="rId24" display="https://resultat.bagskytte.se/Archer/Details/105624" xr:uid="{00000000-0004-0000-0300-000017000000}"/>
    <hyperlink ref="B27" r:id="rId25" display="https://resultat.bagskytte.se/Archer/Details/130005" xr:uid="{00000000-0004-0000-0300-000018000000}"/>
    <hyperlink ref="B28" r:id="rId26" display="https://resultat.bagskytte.se/Archer/Details/1749814" xr:uid="{00000000-0004-0000-0300-000019000000}"/>
    <hyperlink ref="B29" r:id="rId27" display="https://resultat.bagskytte.se/Archer/Details/1646779" xr:uid="{00000000-0004-0000-0300-00001A000000}"/>
    <hyperlink ref="B30" r:id="rId28" display="https://resultat.bagskytte.se/Archer/Details/8483" xr:uid="{00000000-0004-0000-0300-00001B000000}"/>
    <hyperlink ref="B31" r:id="rId29" display="https://resultat.bagskytte.se/Archer/Details/2967342" xr:uid="{00000000-0004-0000-0300-00001C000000}"/>
    <hyperlink ref="B32" r:id="rId30" display="https://resultat.bagskytte.se/Archer/Details/1604137" xr:uid="{00000000-0004-0000-0300-00001D000000}"/>
    <hyperlink ref="B33" r:id="rId31" display="https://resultat.bagskytte.se/Archer/Details/126979" xr:uid="{00000000-0004-0000-0300-00001E000000}"/>
    <hyperlink ref="B34" r:id="rId32" display="https://resultat.bagskytte.se/Archer/Details/129925" xr:uid="{00000000-0004-0000-0300-00001F000000}"/>
    <hyperlink ref="B35" r:id="rId33" display="https://resultat.bagskytte.se/Archer/Details/1598292" xr:uid="{00000000-0004-0000-0300-000020000000}"/>
    <hyperlink ref="B36" r:id="rId34" display="https://resultat.bagskytte.se/Archer/Details/559266" xr:uid="{00000000-0004-0000-0300-000021000000}"/>
    <hyperlink ref="B37" r:id="rId35" display="https://resultat.bagskytte.se/Archer/Details/129492" xr:uid="{00000000-0004-0000-0300-000022000000}"/>
    <hyperlink ref="B38" r:id="rId36" display="https://resultat.bagskytte.se/Archer/Details/523477" xr:uid="{00000000-0004-0000-0300-000023000000}"/>
    <hyperlink ref="B39" r:id="rId37" display="https://resultat.bagskytte.se/Archer/Details/795646" xr:uid="{00000000-0004-0000-0300-000024000000}"/>
    <hyperlink ref="B40" r:id="rId38" display="https://resultat.bagskytte.se/Archer/Details/398522" xr:uid="{00000000-0004-0000-0300-000025000000}"/>
    <hyperlink ref="B41" r:id="rId39" display="https://resultat.bagskytte.se/Archer/Details/1020593" xr:uid="{00000000-0004-0000-0300-000026000000}"/>
    <hyperlink ref="B42" r:id="rId40" display="https://resultat.bagskytte.se/Archer/Details/4010839" xr:uid="{00000000-0004-0000-0300-000027000000}"/>
    <hyperlink ref="B43" r:id="rId41" display="https://resultat.bagskytte.se/Archer/Details/1600069" xr:uid="{00000000-0004-0000-0300-000028000000}"/>
    <hyperlink ref="B44" r:id="rId42" display="https://resultat.bagskytte.se/Archer/Details/975792" xr:uid="{00000000-0004-0000-0300-000029000000}"/>
    <hyperlink ref="B45" r:id="rId43" display="https://resultat.bagskytte.se/Archer/Details/128041" xr:uid="{00000000-0004-0000-0300-00002A000000}"/>
    <hyperlink ref="B46" r:id="rId44" display="https://resultat.bagskytte.se/Archer/Details/437910" xr:uid="{00000000-0004-0000-0300-00002B000000}"/>
    <hyperlink ref="B47" r:id="rId45" display="https://resultat.bagskytte.se/Archer/Details/825287" xr:uid="{00000000-0004-0000-0300-00002C000000}"/>
    <hyperlink ref="B48" r:id="rId46" display="https://resultat.bagskytte.se/Archer/Details/127797" xr:uid="{00000000-0004-0000-0300-00002D000000}"/>
    <hyperlink ref="B49" r:id="rId47" display="https://resultat.bagskytte.se/Archer/Details/1548421" xr:uid="{00000000-0004-0000-0300-00002E000000}"/>
    <hyperlink ref="B50" r:id="rId48" display="https://resultat.bagskytte.se/Archer/Details/453273" xr:uid="{00000000-0004-0000-0300-00002F000000}"/>
    <hyperlink ref="B51" r:id="rId49" display="https://resultat.bagskytte.se/Archer/Details/545270" xr:uid="{00000000-0004-0000-0300-000030000000}"/>
    <hyperlink ref="B52" r:id="rId50" display="https://resultat.bagskytte.se/Archer/Details/809551" xr:uid="{00000000-0004-0000-0300-000031000000}"/>
    <hyperlink ref="B53" r:id="rId51" display="https://resultat.bagskytte.se/Archer/Details/975778" xr:uid="{00000000-0004-0000-0300-000032000000}"/>
    <hyperlink ref="B54" r:id="rId52" display="https://resultat.bagskytte.se/Archer/Details/1375850" xr:uid="{00000000-0004-0000-0300-000033000000}"/>
    <hyperlink ref="B55" r:id="rId53" display="https://resultat.bagskytte.se/Archer/Details/975753" xr:uid="{00000000-0004-0000-0300-000034000000}"/>
    <hyperlink ref="B56" r:id="rId54" display="https://resultat.bagskytte.se/Archer/Details/129553" xr:uid="{00000000-0004-0000-0300-000035000000}"/>
    <hyperlink ref="B57" r:id="rId55" display="https://resultat.bagskytte.se/Archer/Details/129381" xr:uid="{00000000-0004-0000-0300-000036000000}"/>
    <hyperlink ref="B58" r:id="rId56" display="https://resultat.bagskytte.se/Archer/Details/127900" xr:uid="{00000000-0004-0000-0300-000037000000}"/>
    <hyperlink ref="B59" r:id="rId57" display="https://resultat.bagskytte.se/Archer/Details/130427" xr:uid="{00000000-0004-0000-0300-000038000000}"/>
    <hyperlink ref="B60" r:id="rId58" display="https://resultat.bagskytte.se/Archer/Details/129524" xr:uid="{00000000-0004-0000-0300-000039000000}"/>
    <hyperlink ref="B61" r:id="rId59" display="https://resultat.bagskytte.se/Archer/Details/2494804" xr:uid="{00000000-0004-0000-0300-00003A000000}"/>
    <hyperlink ref="B62" r:id="rId60" display="https://resultat.bagskytte.se/Archer/Details/3853099" xr:uid="{00000000-0004-0000-0300-00003B000000}"/>
    <hyperlink ref="B63" r:id="rId61" display="https://resultat.bagskytte.se/Archer/Details/40357" xr:uid="{00000000-0004-0000-0300-00003C000000}"/>
    <hyperlink ref="B64" r:id="rId62" display="https://resultat.bagskytte.se/Archer/Details/1097466" xr:uid="{00000000-0004-0000-0300-00003D000000}"/>
    <hyperlink ref="B65" r:id="rId63" display="https://resultat.bagskytte.se/Archer/Details/739097" xr:uid="{00000000-0004-0000-0300-00003E000000}"/>
    <hyperlink ref="B66" r:id="rId64" display="https://resultat.bagskytte.se/Archer/Details/128024" xr:uid="{00000000-0004-0000-0300-00003F000000}"/>
    <hyperlink ref="B67" r:id="rId65" display="https://resultat.bagskytte.se/Archer/Details/1557046" xr:uid="{00000000-0004-0000-0300-000040000000}"/>
    <hyperlink ref="B68" r:id="rId66" display="https://resultat.bagskytte.se/Archer/Details/1930441" xr:uid="{00000000-0004-0000-0300-000041000000}"/>
    <hyperlink ref="B69" r:id="rId67" display="https://resultat.bagskytte.se/Archer/Details/899210" xr:uid="{00000000-0004-0000-0300-000042000000}"/>
    <hyperlink ref="B70" r:id="rId68" display="https://resultat.bagskytte.se/Archer/Details/699806" xr:uid="{00000000-0004-0000-0300-000043000000}"/>
    <hyperlink ref="B71" r:id="rId69" display="https://resultat.bagskytte.se/Archer/Details/130776" xr:uid="{00000000-0004-0000-0300-000044000000}"/>
    <hyperlink ref="B72" r:id="rId70" display="https://resultat.bagskytte.se/Archer/Details/1930466" xr:uid="{00000000-0004-0000-0300-000045000000}"/>
    <hyperlink ref="B73" r:id="rId71" display="https://resultat.bagskytte.se/Archer/Details/1101363" xr:uid="{00000000-0004-0000-0300-000046000000}"/>
    <hyperlink ref="B74" r:id="rId72" display="https://resultat.bagskytte.se/Archer/Details/573813" xr:uid="{00000000-0004-0000-0300-000047000000}"/>
    <hyperlink ref="B75" r:id="rId73" display="https://resultat.bagskytte.se/Archer/Details/128270" xr:uid="{00000000-0004-0000-0300-000048000000}"/>
    <hyperlink ref="B76" r:id="rId74" display="https://resultat.bagskytte.se/Archer/Details/1606252" xr:uid="{00000000-0004-0000-0300-000049000000}"/>
    <hyperlink ref="B77" r:id="rId75" display="https://resultat.bagskytte.se/Archer/Details/800992" xr:uid="{00000000-0004-0000-0300-00004A000000}"/>
    <hyperlink ref="B78" r:id="rId76" display="https://resultat.bagskytte.se/Archer/Details/1626384" xr:uid="{00000000-0004-0000-0300-00004B000000}"/>
    <hyperlink ref="B79" r:id="rId77" display="https://resultat.bagskytte.se/Archer/Details/374074" xr:uid="{00000000-0004-0000-0300-00004C000000}"/>
    <hyperlink ref="B80" r:id="rId78" display="https://resultat.bagskytte.se/Archer/Details/3729523" xr:uid="{00000000-0004-0000-0300-00004D000000}"/>
    <hyperlink ref="B81" r:id="rId79" display="https://resultat.bagskytte.se/Archer/Details/587882" xr:uid="{00000000-0004-0000-0300-00004E000000}"/>
    <hyperlink ref="B82" r:id="rId80" display="https://resultat.bagskytte.se/Archer/Details/1230829" xr:uid="{00000000-0004-0000-0300-00004F000000}"/>
    <hyperlink ref="B83" r:id="rId81" display="https://resultat.bagskytte.se/Archer/Details/1601663" xr:uid="{00000000-0004-0000-0300-000050000000}"/>
    <hyperlink ref="B84" r:id="rId82" display="https://resultat.bagskytte.se/Archer/Details/3270598" xr:uid="{00000000-0004-0000-0300-000051000000}"/>
    <hyperlink ref="B85" r:id="rId83" display="https://resultat.bagskytte.se/Archer/Details/1556578" xr:uid="{00000000-0004-0000-0300-000052000000}"/>
    <hyperlink ref="B86" r:id="rId84" display="https://resultat.bagskytte.se/Archer/Details/398495" xr:uid="{00000000-0004-0000-0300-000053000000}"/>
    <hyperlink ref="B87" r:id="rId85" display="https://resultat.bagskytte.se/Archer/Details/1621331" xr:uid="{00000000-0004-0000-0300-000054000000}"/>
    <hyperlink ref="B88" r:id="rId86" display="https://resultat.bagskytte.se/Archer/Details/2962850" xr:uid="{00000000-0004-0000-0300-000055000000}"/>
    <hyperlink ref="B89" r:id="rId87" display="https://resultat.bagskytte.se/Archer/Details/2984253" xr:uid="{00000000-0004-0000-0300-000056000000}"/>
    <hyperlink ref="B90" r:id="rId88" display="https://resultat.bagskytte.se/Archer/Details/1044617" xr:uid="{00000000-0004-0000-0300-000057000000}"/>
    <hyperlink ref="B91" r:id="rId89" display="https://resultat.bagskytte.se/Archer/Details/754885" xr:uid="{00000000-0004-0000-0300-000058000000}"/>
    <hyperlink ref="B92" r:id="rId90" display="https://resultat.bagskytte.se/Archer/Details/1602657" xr:uid="{00000000-0004-0000-0300-000059000000}"/>
    <hyperlink ref="B93" r:id="rId91" display="https://resultat.bagskytte.se/Archer/Details/2397543" xr:uid="{00000000-0004-0000-0300-00005A000000}"/>
    <hyperlink ref="B94" r:id="rId92" display="https://resultat.bagskytte.se/Archer/Details/589701" xr:uid="{00000000-0004-0000-0300-00005B000000}"/>
    <hyperlink ref="B95" r:id="rId93" display="https://resultat.bagskytte.se/Archer/Details/1660733" xr:uid="{00000000-0004-0000-0300-00005C000000}"/>
    <hyperlink ref="B96" r:id="rId94" display="https://resultat.bagskytte.se/Archer/Details/2315176" xr:uid="{00000000-0004-0000-0300-00005D000000}"/>
    <hyperlink ref="B97" r:id="rId95" display="https://resultat.bagskytte.se/Archer/Details/683308" xr:uid="{00000000-0004-0000-0300-00005E000000}"/>
    <hyperlink ref="B98" r:id="rId96" display="https://resultat.bagskytte.se/Archer/Details/25294" xr:uid="{00000000-0004-0000-0300-00005F000000}"/>
    <hyperlink ref="B99" r:id="rId97" display="https://resultat.bagskytte.se/Archer/Details/2987463" xr:uid="{00000000-0004-0000-0300-000060000000}"/>
    <hyperlink ref="B100" r:id="rId98" display="https://resultat.bagskytte.se/Archer/Details/1490311" xr:uid="{00000000-0004-0000-0300-000061000000}"/>
    <hyperlink ref="B101" r:id="rId99" display="https://resultat.bagskytte.se/Archer/Details/2824592" xr:uid="{00000000-0004-0000-0300-000062000000}"/>
    <hyperlink ref="B102" r:id="rId100" display="https://resultat.bagskytte.se/Archer/Details/492453" xr:uid="{00000000-0004-0000-0300-000063000000}"/>
    <hyperlink ref="B103" r:id="rId101" display="https://resultat.bagskytte.se/Archer/Details/1097461" xr:uid="{00000000-0004-0000-0300-000064000000}"/>
    <hyperlink ref="B104" r:id="rId102" display="https://resultat.bagskytte.se/Archer/Details/1632825" xr:uid="{00000000-0004-0000-0300-000065000000}"/>
    <hyperlink ref="B105" r:id="rId103" display="https://resultat.bagskytte.se/Archer/Details/129451" xr:uid="{00000000-0004-0000-0300-000066000000}"/>
    <hyperlink ref="B106" r:id="rId104" display="https://resultat.bagskytte.se/Archer/Details/440919" xr:uid="{00000000-0004-0000-0300-000067000000}"/>
    <hyperlink ref="B107" r:id="rId105" display="https://resultat.bagskytte.se/Archer/Details/130485" xr:uid="{00000000-0004-0000-0300-000068000000}"/>
    <hyperlink ref="B108" r:id="rId106" display="https://resultat.bagskytte.se/Archer/Details/16392" xr:uid="{00000000-0004-0000-0300-000069000000}"/>
    <hyperlink ref="B109" r:id="rId107" display="https://resultat.bagskytte.se/Archer/Details/1574000" xr:uid="{00000000-0004-0000-0300-00006A000000}"/>
    <hyperlink ref="B110" r:id="rId108" display="https://resultat.bagskytte.se/Archer/Details/127792" xr:uid="{00000000-0004-0000-0300-00006B000000}"/>
    <hyperlink ref="B111" r:id="rId109" display="https://resultat.bagskytte.se/Archer/Details/132794" xr:uid="{00000000-0004-0000-0300-00006C000000}"/>
    <hyperlink ref="B112" r:id="rId110" display="https://resultat.bagskytte.se/Archer/Details/464225" xr:uid="{00000000-0004-0000-0300-00006D000000}"/>
    <hyperlink ref="B113" r:id="rId111" display="https://resultat.bagskytte.se/Archer/Details/129781" xr:uid="{00000000-0004-0000-0300-00006E000000}"/>
    <hyperlink ref="B114" r:id="rId112" display="https://resultat.bagskytte.se/Archer/Details/353952" xr:uid="{00000000-0004-0000-0300-00006F000000}"/>
    <hyperlink ref="B115" r:id="rId113" display="https://resultat.bagskytte.se/Archer/Details/1671175" xr:uid="{00000000-0004-0000-0300-000070000000}"/>
    <hyperlink ref="B116" r:id="rId114" display="https://resultat.bagskytte.se/Archer/Details/130518" xr:uid="{00000000-0004-0000-0300-000071000000}"/>
    <hyperlink ref="B117" r:id="rId115" display="https://resultat.bagskytte.se/Archer/Details/3908862" xr:uid="{00000000-0004-0000-0300-000072000000}"/>
    <hyperlink ref="B118" r:id="rId116" display="https://resultat.bagskytte.se/Archer/Details/398562" xr:uid="{00000000-0004-0000-0300-000073000000}"/>
    <hyperlink ref="B119" r:id="rId117" display="https://resultat.bagskytte.se/Archer/Details/2981567" xr:uid="{00000000-0004-0000-0300-000074000000}"/>
    <hyperlink ref="B120" r:id="rId118" display="https://resultat.bagskytte.se/Archer/Details/381018" xr:uid="{00000000-0004-0000-0300-000075000000}"/>
    <hyperlink ref="B121" r:id="rId119" display="https://resultat.bagskytte.se/Archer/Details/130477" xr:uid="{00000000-0004-0000-0300-000076000000}"/>
    <hyperlink ref="B122" r:id="rId120" display="https://resultat.bagskytte.se/Archer/Details/130338" xr:uid="{00000000-0004-0000-0300-000077000000}"/>
    <hyperlink ref="B123" r:id="rId121" display="https://resultat.bagskytte.se/Archer/Details/1597421" xr:uid="{00000000-0004-0000-0300-000078000000}"/>
    <hyperlink ref="B124" r:id="rId122" display="https://resultat.bagskytte.se/Archer/Details/129438" xr:uid="{00000000-0004-0000-0300-000079000000}"/>
    <hyperlink ref="B125" r:id="rId123" display="https://resultat.bagskytte.se/Archer/Details/2176019" xr:uid="{00000000-0004-0000-0300-00007A000000}"/>
    <hyperlink ref="B126" r:id="rId124" display="https://resultat.bagskytte.se/Archer/Details/2742463" xr:uid="{00000000-0004-0000-0300-00007B000000}"/>
    <hyperlink ref="B127" r:id="rId125" display="https://resultat.bagskytte.se/Archer/Details/118140" xr:uid="{00000000-0004-0000-0300-00007C000000}"/>
    <hyperlink ref="B128" r:id="rId126" display="https://resultat.bagskytte.se/Archer/Details/129294" xr:uid="{00000000-0004-0000-0300-00007D000000}"/>
    <hyperlink ref="B129" r:id="rId127" display="https://resultat.bagskytte.se/Archer/Details/129841" xr:uid="{00000000-0004-0000-0300-00007E000000}"/>
    <hyperlink ref="B130" r:id="rId128" display="https://resultat.bagskytte.se/Archer/Details/128627" xr:uid="{00000000-0004-0000-0300-00007F000000}"/>
    <hyperlink ref="B131" r:id="rId129" display="https://resultat.bagskytte.se/Archer/Details/1097486" xr:uid="{00000000-0004-0000-0300-000080000000}"/>
    <hyperlink ref="B132" r:id="rId130" display="https://resultat.bagskytte.se/Archer/Details/128539" xr:uid="{00000000-0004-0000-0300-000081000000}"/>
    <hyperlink ref="B133" r:id="rId131" display="https://resultat.bagskytte.se/Archer/Details/128640" xr:uid="{00000000-0004-0000-0300-000082000000}"/>
    <hyperlink ref="B134" r:id="rId132" display="https://resultat.bagskytte.se/Archer/Details/426381" xr:uid="{00000000-0004-0000-0300-000083000000}"/>
    <hyperlink ref="B135" r:id="rId133" display="https://resultat.bagskytte.se/Archer/Details/696785" xr:uid="{00000000-0004-0000-0300-000084000000}"/>
    <hyperlink ref="B136" r:id="rId134" display="https://resultat.bagskytte.se/Archer/Details/649522" xr:uid="{00000000-0004-0000-0300-000085000000}"/>
    <hyperlink ref="B137" r:id="rId135" display="https://resultat.bagskytte.se/Archer/Details/545310" xr:uid="{00000000-0004-0000-0300-000086000000}"/>
    <hyperlink ref="B138" r:id="rId136" display="https://resultat.bagskytte.se/Archer/Details/1574927" xr:uid="{00000000-0004-0000-0300-000087000000}"/>
    <hyperlink ref="B139" r:id="rId137" display="https://resultat.bagskytte.se/Archer/Details/1254367" xr:uid="{00000000-0004-0000-0300-000088000000}"/>
    <hyperlink ref="B140" r:id="rId138" display="https://resultat.bagskytte.se/Archer/Details/550239" xr:uid="{00000000-0004-0000-0300-000089000000}"/>
    <hyperlink ref="B141" r:id="rId139" display="https://resultat.bagskytte.se/Archer/Details/412925" xr:uid="{00000000-0004-0000-0300-00008A000000}"/>
    <hyperlink ref="B142" r:id="rId140" display="https://resultat.bagskytte.se/Archer/Details/4302922" xr:uid="{00000000-0004-0000-0300-00008B000000}"/>
    <hyperlink ref="B143" r:id="rId141" display="https://resultat.bagskytte.se/Archer/Details/1602257" xr:uid="{00000000-0004-0000-0300-00008C000000}"/>
    <hyperlink ref="B144" r:id="rId142" display="https://resultat.bagskytte.se/Archer/Details/1831583" xr:uid="{00000000-0004-0000-0300-00008D000000}"/>
    <hyperlink ref="B145" r:id="rId143" display="https://resultat.bagskytte.se/Archer/Details/554552" xr:uid="{00000000-0004-0000-0300-00008E000000}"/>
    <hyperlink ref="B146" r:id="rId144" display="https://resultat.bagskytte.se/Archer/Details/129775" xr:uid="{00000000-0004-0000-0300-00008F000000}"/>
    <hyperlink ref="B147" r:id="rId145" display="https://resultat.bagskytte.se/Archer/Details/4094619" xr:uid="{00000000-0004-0000-0300-000090000000}"/>
    <hyperlink ref="B148" r:id="rId146" display="https://resultat.bagskytte.se/Archer/Details/1609194" xr:uid="{00000000-0004-0000-0300-000091000000}"/>
    <hyperlink ref="B149" r:id="rId147" display="https://resultat.bagskytte.se/Archer/Details/698952" xr:uid="{00000000-0004-0000-0300-000092000000}"/>
    <hyperlink ref="B150" r:id="rId148" display="https://resultat.bagskytte.se/Archer/Details/1974514" xr:uid="{00000000-0004-0000-0300-000093000000}"/>
    <hyperlink ref="B151" r:id="rId149" display="https://resultat.bagskytte.se/Archer/Details/1170016" xr:uid="{00000000-0004-0000-0300-000094000000}"/>
    <hyperlink ref="B152" r:id="rId150" display="https://resultat.bagskytte.se/Archer/Details/3203506" xr:uid="{00000000-0004-0000-0300-000095000000}"/>
    <hyperlink ref="B153" r:id="rId151" display="https://resultat.bagskytte.se/Archer/Details/3724919" xr:uid="{00000000-0004-0000-0300-000096000000}"/>
    <hyperlink ref="B154" r:id="rId152" display="https://resultat.bagskytte.se/Archer/Details/1939113" xr:uid="{00000000-0004-0000-0300-000097000000}"/>
    <hyperlink ref="B155" r:id="rId153" display="https://resultat.bagskytte.se/Archer/Details/309310" xr:uid="{00000000-0004-0000-0300-000098000000}"/>
    <hyperlink ref="B156" r:id="rId154" display="https://resultat.bagskytte.se/Archer/Details/1915603" xr:uid="{00000000-0004-0000-0300-000099000000}"/>
    <hyperlink ref="B157" r:id="rId155" display="https://resultat.bagskytte.se/Archer/Details/693781" xr:uid="{00000000-0004-0000-0300-00009A000000}"/>
    <hyperlink ref="B158" r:id="rId156" display="https://resultat.bagskytte.se/Archer/Details/1602054" xr:uid="{00000000-0004-0000-0300-00009B000000}"/>
    <hyperlink ref="B159" r:id="rId157" display="https://resultat.bagskytte.se/Archer/Details/2913972" xr:uid="{00000000-0004-0000-0300-00009C000000}"/>
    <hyperlink ref="B160" r:id="rId158" display="https://resultat.bagskytte.se/Archer/Details/1738903" xr:uid="{00000000-0004-0000-0300-00009D000000}"/>
    <hyperlink ref="B161" r:id="rId159" display="https://resultat.bagskytte.se/Archer/Details/2754551" xr:uid="{00000000-0004-0000-0300-00009E000000}"/>
    <hyperlink ref="B162" r:id="rId160" display="https://resultat.bagskytte.se/Archer/Details/1574929" xr:uid="{00000000-0004-0000-0300-00009F000000}"/>
    <hyperlink ref="B163" r:id="rId161" display="https://resultat.bagskytte.se/Archer/Details/4166761" xr:uid="{00000000-0004-0000-0300-0000A0000000}"/>
    <hyperlink ref="B164" r:id="rId162" display="https://resultat.bagskytte.se/Archer/Details/1679847" xr:uid="{00000000-0004-0000-0300-0000A1000000}"/>
    <hyperlink ref="B165" r:id="rId163" display="https://resultat.bagskytte.se/Archer/Details/130065" xr:uid="{00000000-0004-0000-0300-0000A2000000}"/>
    <hyperlink ref="B166" r:id="rId164" display="https://resultat.bagskytte.se/Archer/Details/2390178" xr:uid="{00000000-0004-0000-0300-0000A3000000}"/>
    <hyperlink ref="B167" r:id="rId165" display="https://resultat.bagskytte.se/Archer/Details/418530" xr:uid="{00000000-0004-0000-0300-0000A4000000}"/>
    <hyperlink ref="B168" r:id="rId166" display="https://resultat.bagskytte.se/Archer/Details/2082268" xr:uid="{00000000-0004-0000-0300-0000A5000000}"/>
    <hyperlink ref="B169" r:id="rId167" display="https://resultat.bagskytte.se/Archer/Details/9299" xr:uid="{00000000-0004-0000-0300-0000A6000000}"/>
    <hyperlink ref="B170" r:id="rId168" display="https://resultat.bagskytte.se/Archer/Details/554539" xr:uid="{00000000-0004-0000-0300-0000A7000000}"/>
    <hyperlink ref="B171" r:id="rId169" display="https://resultat.bagskytte.se/Archer/Details/1601524" xr:uid="{00000000-0004-0000-0300-0000A8000000}"/>
    <hyperlink ref="B172" r:id="rId170" display="https://resultat.bagskytte.se/Archer/Details/4157142" xr:uid="{00000000-0004-0000-0300-0000A9000000}"/>
    <hyperlink ref="B173" r:id="rId171" display="https://resultat.bagskytte.se/Archer/Details/2639434" xr:uid="{00000000-0004-0000-0300-0000AA000000}"/>
    <hyperlink ref="B174" r:id="rId172" display="https://resultat.bagskytte.se/Archer/Details/1598233" xr:uid="{00000000-0004-0000-0300-0000AB000000}"/>
    <hyperlink ref="B175" r:id="rId173" display="https://resultat.bagskytte.se/Archer/Details/126892" xr:uid="{00000000-0004-0000-0300-0000AC000000}"/>
    <hyperlink ref="B176" r:id="rId174" display="https://resultat.bagskytte.se/Archer/Details/130458" xr:uid="{00000000-0004-0000-0300-0000AD000000}"/>
    <hyperlink ref="B177" r:id="rId175" display="https://resultat.bagskytte.se/Archer/Details/577660" xr:uid="{00000000-0004-0000-0300-0000AE000000}"/>
    <hyperlink ref="B178" r:id="rId176" display="https://resultat.bagskytte.se/Archer/Details/407845" xr:uid="{00000000-0004-0000-0300-0000AF000000}"/>
    <hyperlink ref="B179" r:id="rId177" display="https://resultat.bagskytte.se/Archer/Details/327246" xr:uid="{00000000-0004-0000-0300-0000B0000000}"/>
    <hyperlink ref="B180" r:id="rId178" display="https://resultat.bagskytte.se/Archer/Details/474457" xr:uid="{00000000-0004-0000-0300-0000B1000000}"/>
    <hyperlink ref="B181" r:id="rId179" display="https://resultat.bagskytte.se/Archer/Details/398524" xr:uid="{00000000-0004-0000-0300-0000B2000000}"/>
    <hyperlink ref="B182" r:id="rId180" display="https://resultat.bagskytte.se/Archer/Details/1449317" xr:uid="{00000000-0004-0000-0300-0000B3000000}"/>
    <hyperlink ref="B183" r:id="rId181" display="https://resultat.bagskytte.se/Archer/Details/130429" xr:uid="{00000000-0004-0000-0300-0000B4000000}"/>
    <hyperlink ref="B184" r:id="rId182" display="https://resultat.bagskytte.se/Archer/Details/2366118" xr:uid="{00000000-0004-0000-0300-0000B5000000}"/>
    <hyperlink ref="B185" r:id="rId183" display="https://resultat.bagskytte.se/Archer/Details/740359" xr:uid="{00000000-0004-0000-0300-0000B6000000}"/>
    <hyperlink ref="B186" r:id="rId184" display="https://resultat.bagskytte.se/Archer/Details/711886" xr:uid="{00000000-0004-0000-0300-0000B7000000}"/>
    <hyperlink ref="B187" r:id="rId185" display="https://resultat.bagskytte.se/Archer/Details/1738904" xr:uid="{00000000-0004-0000-0300-0000B8000000}"/>
    <hyperlink ref="B188" r:id="rId186" display="https://resultat.bagskytte.se/Archer/Details/130484" xr:uid="{00000000-0004-0000-0300-0000B9000000}"/>
    <hyperlink ref="B189" r:id="rId187" display="https://resultat.bagskytte.se/Archer/Details/1790395" xr:uid="{00000000-0004-0000-0300-0000BA000000}"/>
    <hyperlink ref="B190" r:id="rId188" display="https://resultat.bagskytte.se/Archer/Details/1097496" xr:uid="{00000000-0004-0000-0300-0000BB000000}"/>
    <hyperlink ref="B191" r:id="rId189" display="https://resultat.bagskytte.se/Archer/Details/2366115" xr:uid="{00000000-0004-0000-0300-0000BC000000}"/>
    <hyperlink ref="B192" r:id="rId190" display="https://resultat.bagskytte.se/Archer/Details/76517" xr:uid="{00000000-0004-0000-0300-0000BD000000}"/>
    <hyperlink ref="B193" r:id="rId191" display="https://resultat.bagskytte.se/Archer/Details/337809" xr:uid="{00000000-0004-0000-0300-0000BE000000}"/>
    <hyperlink ref="B194" r:id="rId192" display="https://resultat.bagskytte.se/Archer/Details/1470780" xr:uid="{00000000-0004-0000-0300-0000BF000000}"/>
    <hyperlink ref="B195" r:id="rId193" display="https://resultat.bagskytte.se/Archer/Details/870776" xr:uid="{00000000-0004-0000-0300-0000C0000000}"/>
    <hyperlink ref="B196" r:id="rId194" display="https://resultat.bagskytte.se/Archer/Details/370494" xr:uid="{00000000-0004-0000-0300-0000C1000000}"/>
    <hyperlink ref="B197" r:id="rId195" display="https://resultat.bagskytte.se/Archer/Details/556381" xr:uid="{00000000-0004-0000-0300-0000C2000000}"/>
    <hyperlink ref="B198" r:id="rId196" display="https://resultat.bagskytte.se/Archer/Details/129526" xr:uid="{00000000-0004-0000-0300-0000C3000000}"/>
    <hyperlink ref="B199" r:id="rId197" display="https://resultat.bagskytte.se/Archer/Details/101913" xr:uid="{00000000-0004-0000-0300-0000C4000000}"/>
    <hyperlink ref="B200" r:id="rId198" display="https://resultat.bagskytte.se/Archer/Details/128389" xr:uid="{00000000-0004-0000-0300-0000C5000000}"/>
    <hyperlink ref="B201" r:id="rId199" display="https://resultat.bagskytte.se/Archer/Details/1548445" xr:uid="{00000000-0004-0000-0300-0000C6000000}"/>
    <hyperlink ref="B202" r:id="rId200" display="https://resultat.bagskytte.se/Archer/Details/163540" xr:uid="{00000000-0004-0000-0300-0000C7000000}"/>
    <hyperlink ref="B203" r:id="rId201" display="https://resultat.bagskytte.se/Archer/Details/128251" xr:uid="{00000000-0004-0000-0300-0000C8000000}"/>
    <hyperlink ref="B204" r:id="rId202" display="https://resultat.bagskytte.se/Archer/Details/404602" xr:uid="{00000000-0004-0000-0300-0000C9000000}"/>
    <hyperlink ref="B205" r:id="rId203" display="https://resultat.bagskytte.se/Archer/Details/375347" xr:uid="{00000000-0004-0000-0300-0000CA000000}"/>
    <hyperlink ref="B206" r:id="rId204" display="https://resultat.bagskytte.se/Archer/Details/128330" xr:uid="{00000000-0004-0000-0300-0000CB000000}"/>
    <hyperlink ref="B207" r:id="rId205" display="https://resultat.bagskytte.se/Archer/Details/127051" xr:uid="{00000000-0004-0000-0300-0000CC000000}"/>
    <hyperlink ref="B208" r:id="rId206" display="https://resultat.bagskytte.se/Archer/Details/1548317" xr:uid="{00000000-0004-0000-0300-0000CD000000}"/>
    <hyperlink ref="B209" r:id="rId207" display="https://resultat.bagskytte.se/Archer/Details/264933" xr:uid="{00000000-0004-0000-0300-0000CE000000}"/>
    <hyperlink ref="B210" r:id="rId208" display="https://resultat.bagskytte.se/Archer/Details/1097483" xr:uid="{00000000-0004-0000-0300-0000CF000000}"/>
    <hyperlink ref="B211" r:id="rId209" display="https://resultat.bagskytte.se/Archer/Details/1664260" xr:uid="{00000000-0004-0000-0300-0000D0000000}"/>
    <hyperlink ref="B212" r:id="rId210" display="https://resultat.bagskytte.se/Archer/Details/1561122" xr:uid="{00000000-0004-0000-0300-0000D1000000}"/>
    <hyperlink ref="B213" r:id="rId211" display="https://resultat.bagskytte.se/Archer/Details/612963" xr:uid="{00000000-0004-0000-0300-0000D2000000}"/>
    <hyperlink ref="B214" r:id="rId212" display="https://resultat.bagskytte.se/Archer/Details/1373908" xr:uid="{00000000-0004-0000-0300-0000D3000000}"/>
    <hyperlink ref="B215" r:id="rId213" display="https://resultat.bagskytte.se/Archer/Details/130107" xr:uid="{00000000-0004-0000-0300-0000D4000000}"/>
    <hyperlink ref="B216" r:id="rId214" display="https://resultat.bagskytte.se/Archer/Details/130047" xr:uid="{00000000-0004-0000-0300-0000D5000000}"/>
    <hyperlink ref="B217" r:id="rId215" display="https://resultat.bagskytte.se/Archer/Details/3008557" xr:uid="{00000000-0004-0000-0300-0000D6000000}"/>
    <hyperlink ref="B218" r:id="rId216" display="https://resultat.bagskytte.se/Archer/Details/4177631" xr:uid="{00000000-0004-0000-0300-0000D7000000}"/>
    <hyperlink ref="B219" r:id="rId217" display="https://resultat.bagskytte.se/Archer/Details/2756827" xr:uid="{00000000-0004-0000-0300-0000D8000000}"/>
    <hyperlink ref="B220" r:id="rId218" display="https://resultat.bagskytte.se/Archer/Details/1097477" xr:uid="{00000000-0004-0000-0300-0000D9000000}"/>
    <hyperlink ref="B221" r:id="rId219" display="https://resultat.bagskytte.se/Archer/Details/2854740" xr:uid="{00000000-0004-0000-0300-0000DA000000}"/>
    <hyperlink ref="B222" r:id="rId220" display="https://resultat.bagskytte.se/Archer/Details/553418" xr:uid="{00000000-0004-0000-0300-0000DB000000}"/>
    <hyperlink ref="B223" r:id="rId221" display="https://resultat.bagskytte.se/Archer/Details/1544036" xr:uid="{00000000-0004-0000-0300-0000DC000000}"/>
    <hyperlink ref="B224" r:id="rId222" display="https://resultat.bagskytte.se/Archer/Details/2204260" xr:uid="{00000000-0004-0000-0300-0000DD000000}"/>
    <hyperlink ref="B225" r:id="rId223" display="https://resultat.bagskytte.se/Archer/Details/1352145" xr:uid="{00000000-0004-0000-0300-0000DE000000}"/>
    <hyperlink ref="B226" r:id="rId224" display="https://resultat.bagskytte.se/Archer/Details/1599879" xr:uid="{00000000-0004-0000-0300-0000DF000000}"/>
    <hyperlink ref="B227" r:id="rId225" display="https://resultat.bagskytte.se/Archer/Details/2587950" xr:uid="{00000000-0004-0000-0300-0000E0000000}"/>
    <hyperlink ref="B228" r:id="rId226" display="https://resultat.bagskytte.se/Archer/Details/128035" xr:uid="{00000000-0004-0000-0300-0000E1000000}"/>
    <hyperlink ref="B229" r:id="rId227" display="https://resultat.bagskytte.se/Archer/Details/1575766" xr:uid="{00000000-0004-0000-0300-0000E2000000}"/>
    <hyperlink ref="B230" r:id="rId228" display="https://resultat.bagskytte.se/Archer/Details/1097490" xr:uid="{00000000-0004-0000-0300-0000E3000000}"/>
    <hyperlink ref="B231" r:id="rId229" display="https://resultat.bagskytte.se/Archer/Details/1770830" xr:uid="{00000000-0004-0000-0300-0000E4000000}"/>
    <hyperlink ref="B232" r:id="rId230" display="https://resultat.bagskytte.se/Archer/Details/3284789" xr:uid="{00000000-0004-0000-0300-0000E5000000}"/>
    <hyperlink ref="B233" r:id="rId231" display="https://resultat.bagskytte.se/Archer/Details/2325025" xr:uid="{00000000-0004-0000-0300-0000E6000000}"/>
    <hyperlink ref="B234" r:id="rId232" display="https://resultat.bagskytte.se/Archer/Details/2176009" xr:uid="{00000000-0004-0000-0300-0000E7000000}"/>
    <hyperlink ref="B235" r:id="rId233" display="https://resultat.bagskytte.se/Archer/Details/1100073" xr:uid="{00000000-0004-0000-0300-0000E8000000}"/>
    <hyperlink ref="B236" r:id="rId234" display="https://resultat.bagskytte.se/Archer/Details/900956" xr:uid="{00000000-0004-0000-0300-0000E9000000}"/>
    <hyperlink ref="B237" r:id="rId235" display="https://resultat.bagskytte.se/Archer/Details/62000" xr:uid="{00000000-0004-0000-0300-0000EA000000}"/>
    <hyperlink ref="B238" r:id="rId236" display="https://resultat.bagskytte.se/Archer/Details/4155643" xr:uid="{00000000-0004-0000-0300-0000EB000000}"/>
    <hyperlink ref="B239" r:id="rId237" display="https://resultat.bagskytte.se/Archer/Details/2925305" xr:uid="{00000000-0004-0000-0300-0000EC000000}"/>
    <hyperlink ref="B240" r:id="rId238" display="https://resultat.bagskytte.se/Archer/Details/1754233" xr:uid="{00000000-0004-0000-0300-0000ED000000}"/>
    <hyperlink ref="B241" r:id="rId239" display="https://resultat.bagskytte.se/Archer/Details/1707547" xr:uid="{00000000-0004-0000-0300-0000EE000000}"/>
    <hyperlink ref="B242" r:id="rId240" display="https://resultat.bagskytte.se/Archer/Details/129517" xr:uid="{00000000-0004-0000-0300-0000EF000000}"/>
    <hyperlink ref="B243" r:id="rId241" display="https://resultat.bagskytte.se/Archer/Details/398450" xr:uid="{00000000-0004-0000-0300-0000F0000000}"/>
    <hyperlink ref="B244" r:id="rId242" display="https://resultat.bagskytte.se/Archer/Details/840220" xr:uid="{00000000-0004-0000-0300-0000F1000000}"/>
    <hyperlink ref="B245" r:id="rId243" display="https://resultat.bagskytte.se/Archer/Details/130026" xr:uid="{00000000-0004-0000-0300-0000F2000000}"/>
    <hyperlink ref="B246" r:id="rId244" display="https://resultat.bagskytte.se/Archer/Details/2496" xr:uid="{00000000-0004-0000-0300-0000F3000000}"/>
    <hyperlink ref="B247" r:id="rId245" display="https://resultat.bagskytte.se/Archer/Details/1789430" xr:uid="{00000000-0004-0000-0300-0000F4000000}"/>
    <hyperlink ref="B248" r:id="rId246" display="https://resultat.bagskytte.se/Archer/Details/129441" xr:uid="{00000000-0004-0000-0300-0000F5000000}"/>
    <hyperlink ref="B249" r:id="rId247" display="https://resultat.bagskytte.se/Archer/Details/130445" xr:uid="{00000000-0004-0000-0300-0000F6000000}"/>
    <hyperlink ref="B250" r:id="rId248" display="https://resultat.bagskytte.se/Archer/Details/153260" xr:uid="{00000000-0004-0000-0300-0000F7000000}"/>
    <hyperlink ref="B251" r:id="rId249" display="https://resultat.bagskytte.se/Archer/Details/1779648" xr:uid="{00000000-0004-0000-0300-0000F8000000}"/>
    <hyperlink ref="B252" r:id="rId250" display="https://resultat.bagskytte.se/Archer/Details/1147035" xr:uid="{00000000-0004-0000-0300-0000F9000000}"/>
    <hyperlink ref="B253" r:id="rId251" display="https://resultat.bagskytte.se/Archer/Details/831047" xr:uid="{00000000-0004-0000-0300-0000FA000000}"/>
    <hyperlink ref="B254" r:id="rId252" display="https://resultat.bagskytte.se/Archer/Details/129378" xr:uid="{00000000-0004-0000-0300-0000FB000000}"/>
    <hyperlink ref="B255" r:id="rId253" display="https://resultat.bagskytte.se/Archer/Details/129417" xr:uid="{00000000-0004-0000-0300-0000FC000000}"/>
    <hyperlink ref="B256" r:id="rId254" display="https://resultat.bagskytte.se/Archer/Details/129769" xr:uid="{00000000-0004-0000-0300-0000FD000000}"/>
    <hyperlink ref="B257" r:id="rId255" display="https://resultat.bagskytte.se/Archer/Details/1600349" xr:uid="{00000000-0004-0000-0300-0000FE000000}"/>
    <hyperlink ref="B258" r:id="rId256" display="https://resultat.bagskytte.se/Archer/Details/128358" xr:uid="{00000000-0004-0000-0300-0000FF000000}"/>
    <hyperlink ref="B259" r:id="rId257" display="https://resultat.bagskytte.se/Archer/Details/130460" xr:uid="{00000000-0004-0000-0300-000000010000}"/>
    <hyperlink ref="B260" r:id="rId258" display="https://resultat.bagskytte.se/Archer/Details/1599889" xr:uid="{00000000-0004-0000-0300-000001010000}"/>
    <hyperlink ref="B261" r:id="rId259" display="https://resultat.bagskytte.se/Archer/Details/128403" xr:uid="{00000000-0004-0000-0300-000002010000}"/>
    <hyperlink ref="B262" r:id="rId260" display="https://resultat.bagskytte.se/Archer/Details/127190" xr:uid="{00000000-0004-0000-0300-000003010000}"/>
  </hyperlinks>
  <pageMargins left="0.7" right="0.7" top="0.75" bottom="0.75" header="0.3" footer="0.3"/>
  <pageSetup paperSize="9" orientation="portrait" r:id="rId261"/>
  <drawing r:id="rId26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13"/>
  <dimension ref="A3:J268"/>
  <sheetViews>
    <sheetView topLeftCell="A25" workbookViewId="0">
      <selection activeCell="K24" sqref="K24"/>
    </sheetView>
  </sheetViews>
  <sheetFormatPr defaultRowHeight="15" x14ac:dyDescent="0.25"/>
  <cols>
    <col min="1" max="1" width="3" bestFit="1" customWidth="1"/>
    <col min="2" max="2" width="25.140625" bestFit="1" customWidth="1"/>
    <col min="3" max="3" width="32.5703125" bestFit="1" customWidth="1"/>
    <col min="4" max="4" width="2.140625" bestFit="1" customWidth="1"/>
    <col min="5" max="5" width="3.42578125" bestFit="1" customWidth="1"/>
    <col min="6" max="6" width="12.42578125" bestFit="1" customWidth="1"/>
    <col min="7" max="7" width="4" bestFit="1" customWidth="1"/>
    <col min="8" max="9" width="3" bestFit="1" customWidth="1"/>
    <col min="10" max="10" width="6.140625" customWidth="1"/>
  </cols>
  <sheetData>
    <row r="3" spans="1:10" x14ac:dyDescent="0.25">
      <c r="A3" s="6"/>
    </row>
    <row r="4" spans="1:10" x14ac:dyDescent="0.25">
      <c r="A4" s="7">
        <v>1</v>
      </c>
      <c r="B4" s="8" t="s">
        <v>245</v>
      </c>
      <c r="C4" s="7" t="s">
        <v>36</v>
      </c>
      <c r="D4" s="7" t="s">
        <v>15</v>
      </c>
      <c r="E4" s="7" t="s">
        <v>66</v>
      </c>
      <c r="F4" s="7" t="s">
        <v>17</v>
      </c>
      <c r="G4" s="7">
        <v>599</v>
      </c>
      <c r="H4" s="7">
        <v>9</v>
      </c>
      <c r="I4" s="7">
        <v>2</v>
      </c>
      <c r="J4" s="7">
        <v>8.32</v>
      </c>
    </row>
    <row r="5" spans="1:10" x14ac:dyDescent="0.25">
      <c r="A5" s="7">
        <v>2</v>
      </c>
      <c r="B5" s="8" t="s">
        <v>148</v>
      </c>
      <c r="C5" s="7" t="s">
        <v>37</v>
      </c>
      <c r="D5" s="7" t="s">
        <v>15</v>
      </c>
      <c r="E5" s="7" t="s">
        <v>66</v>
      </c>
      <c r="F5" s="7" t="s">
        <v>17</v>
      </c>
      <c r="G5" s="7">
        <v>599</v>
      </c>
      <c r="H5" s="7">
        <v>6</v>
      </c>
      <c r="I5" s="7">
        <v>3</v>
      </c>
      <c r="J5" s="7">
        <v>8.32</v>
      </c>
    </row>
    <row r="6" spans="1:10" x14ac:dyDescent="0.25">
      <c r="A6" s="7">
        <v>3</v>
      </c>
      <c r="B6" s="8" t="s">
        <v>150</v>
      </c>
      <c r="C6" s="7" t="s">
        <v>40</v>
      </c>
      <c r="D6" s="7" t="s">
        <v>15</v>
      </c>
      <c r="E6" s="7" t="s">
        <v>66</v>
      </c>
      <c r="F6" s="7" t="s">
        <v>17</v>
      </c>
      <c r="G6" s="7">
        <v>548</v>
      </c>
      <c r="H6" s="7">
        <v>5</v>
      </c>
      <c r="I6" s="7">
        <v>1</v>
      </c>
      <c r="J6" s="7">
        <v>7.61</v>
      </c>
    </row>
    <row r="7" spans="1:10" x14ac:dyDescent="0.25">
      <c r="A7" s="7">
        <v>4</v>
      </c>
      <c r="B7" s="8" t="s">
        <v>627</v>
      </c>
      <c r="C7" s="7" t="s">
        <v>40</v>
      </c>
      <c r="D7" s="7" t="s">
        <v>15</v>
      </c>
      <c r="E7" s="7" t="s">
        <v>66</v>
      </c>
      <c r="F7" s="7" t="s">
        <v>17</v>
      </c>
      <c r="G7" s="7">
        <v>540</v>
      </c>
      <c r="H7" s="7">
        <v>5</v>
      </c>
      <c r="I7" s="7">
        <v>2</v>
      </c>
      <c r="J7" s="7">
        <v>7.5</v>
      </c>
    </row>
    <row r="8" spans="1:10" x14ac:dyDescent="0.25">
      <c r="A8" s="7">
        <v>5</v>
      </c>
      <c r="B8" s="8" t="s">
        <v>149</v>
      </c>
      <c r="C8" s="7" t="s">
        <v>26</v>
      </c>
      <c r="D8" s="7" t="s">
        <v>15</v>
      </c>
      <c r="E8" s="7" t="s">
        <v>66</v>
      </c>
      <c r="F8" s="7" t="s">
        <v>17</v>
      </c>
      <c r="G8" s="7">
        <v>513</v>
      </c>
      <c r="H8" s="7">
        <v>3</v>
      </c>
      <c r="I8" s="7">
        <v>2</v>
      </c>
      <c r="J8" s="7">
        <v>7.12</v>
      </c>
    </row>
    <row r="9" spans="1:10" x14ac:dyDescent="0.25">
      <c r="A9" s="7">
        <v>6</v>
      </c>
      <c r="B9" s="8" t="s">
        <v>628</v>
      </c>
      <c r="C9" s="7" t="s">
        <v>139</v>
      </c>
      <c r="D9" s="7" t="s">
        <v>15</v>
      </c>
      <c r="E9" s="7" t="s">
        <v>66</v>
      </c>
      <c r="F9" s="7" t="s">
        <v>17</v>
      </c>
      <c r="G9" s="7">
        <v>512</v>
      </c>
      <c r="H9" s="7">
        <v>1</v>
      </c>
      <c r="I9" s="7">
        <v>0</v>
      </c>
      <c r="J9" s="7">
        <v>7.11</v>
      </c>
    </row>
    <row r="10" spans="1:10" x14ac:dyDescent="0.25">
      <c r="A10" s="7">
        <v>7</v>
      </c>
      <c r="B10" s="8" t="s">
        <v>147</v>
      </c>
      <c r="C10" s="7" t="s">
        <v>37</v>
      </c>
      <c r="D10" s="7" t="s">
        <v>15</v>
      </c>
      <c r="E10" s="7" t="s">
        <v>66</v>
      </c>
      <c r="F10" s="7" t="s">
        <v>17</v>
      </c>
      <c r="G10" s="7">
        <v>504</v>
      </c>
      <c r="H10" s="7">
        <v>3</v>
      </c>
      <c r="I10" s="7">
        <v>0</v>
      </c>
      <c r="J10" s="7">
        <v>7</v>
      </c>
    </row>
    <row r="11" spans="1:10" x14ac:dyDescent="0.25">
      <c r="A11" s="7">
        <v>8</v>
      </c>
      <c r="B11" s="8" t="s">
        <v>629</v>
      </c>
      <c r="C11" s="7" t="s">
        <v>39</v>
      </c>
      <c r="D11" s="7" t="s">
        <v>15</v>
      </c>
      <c r="E11" s="7" t="s">
        <v>66</v>
      </c>
      <c r="F11" s="7" t="s">
        <v>17</v>
      </c>
      <c r="G11" s="7">
        <v>474</v>
      </c>
      <c r="H11" s="7">
        <v>6</v>
      </c>
      <c r="I11" s="7">
        <v>3</v>
      </c>
      <c r="J11" s="7">
        <v>6.58</v>
      </c>
    </row>
    <row r="12" spans="1:10" x14ac:dyDescent="0.25">
      <c r="A12" s="7">
        <v>9</v>
      </c>
      <c r="B12" s="8" t="s">
        <v>151</v>
      </c>
      <c r="C12" s="7" t="s">
        <v>40</v>
      </c>
      <c r="D12" s="7" t="s">
        <v>15</v>
      </c>
      <c r="E12" s="7" t="s">
        <v>66</v>
      </c>
      <c r="F12" s="7" t="s">
        <v>17</v>
      </c>
      <c r="G12" s="7">
        <v>445</v>
      </c>
      <c r="H12" s="7">
        <v>0</v>
      </c>
      <c r="I12" s="7">
        <v>0</v>
      </c>
      <c r="J12" s="7">
        <v>6.18</v>
      </c>
    </row>
    <row r="13" spans="1:10" x14ac:dyDescent="0.25">
      <c r="A13" s="7">
        <v>10</v>
      </c>
      <c r="B13" s="8" t="s">
        <v>277</v>
      </c>
      <c r="C13" s="7" t="s">
        <v>267</v>
      </c>
      <c r="D13" s="7" t="s">
        <v>15</v>
      </c>
      <c r="E13" s="7" t="s">
        <v>66</v>
      </c>
      <c r="F13" s="7" t="s">
        <v>17</v>
      </c>
      <c r="G13" s="7">
        <v>425</v>
      </c>
      <c r="H13" s="7">
        <v>3</v>
      </c>
      <c r="I13" s="7">
        <v>1</v>
      </c>
      <c r="J13" s="7">
        <v>5.9</v>
      </c>
    </row>
    <row r="14" spans="1:10" x14ac:dyDescent="0.25">
      <c r="A14" s="7">
        <v>11</v>
      </c>
      <c r="B14" s="8" t="s">
        <v>152</v>
      </c>
      <c r="C14" s="7" t="s">
        <v>26</v>
      </c>
      <c r="D14" s="7" t="s">
        <v>15</v>
      </c>
      <c r="E14" s="7" t="s">
        <v>66</v>
      </c>
      <c r="F14" s="7" t="s">
        <v>17</v>
      </c>
      <c r="G14" s="7">
        <v>352</v>
      </c>
      <c r="H14" s="7">
        <v>1</v>
      </c>
      <c r="I14" s="7">
        <v>0</v>
      </c>
      <c r="J14" s="7">
        <v>4.8899999999999997</v>
      </c>
    </row>
    <row r="15" spans="1:10" x14ac:dyDescent="0.25">
      <c r="A15" s="7">
        <v>1</v>
      </c>
      <c r="B15" s="8" t="s">
        <v>630</v>
      </c>
      <c r="C15" s="7" t="s">
        <v>50</v>
      </c>
      <c r="D15" s="7" t="s">
        <v>15</v>
      </c>
      <c r="E15" s="7" t="s">
        <v>74</v>
      </c>
      <c r="F15" s="7" t="s">
        <v>17</v>
      </c>
      <c r="G15" s="7">
        <v>570</v>
      </c>
      <c r="H15" s="7">
        <v>9</v>
      </c>
      <c r="I15" s="7">
        <v>0</v>
      </c>
      <c r="J15" s="7">
        <v>7.92</v>
      </c>
    </row>
    <row r="16" spans="1:10" x14ac:dyDescent="0.25">
      <c r="A16" s="7">
        <v>2</v>
      </c>
      <c r="B16" s="8" t="s">
        <v>262</v>
      </c>
      <c r="C16" s="7" t="s">
        <v>50</v>
      </c>
      <c r="D16" s="7" t="s">
        <v>15</v>
      </c>
      <c r="E16" s="7" t="s">
        <v>74</v>
      </c>
      <c r="F16" s="7" t="s">
        <v>17</v>
      </c>
      <c r="G16" s="7">
        <v>561</v>
      </c>
      <c r="H16" s="7">
        <v>8</v>
      </c>
      <c r="I16" s="7">
        <v>3</v>
      </c>
      <c r="J16" s="7">
        <v>7.79</v>
      </c>
    </row>
    <row r="17" spans="1:10" x14ac:dyDescent="0.25">
      <c r="A17" s="7">
        <v>3</v>
      </c>
      <c r="B17" s="8" t="s">
        <v>261</v>
      </c>
      <c r="C17" s="7" t="s">
        <v>50</v>
      </c>
      <c r="D17" s="7" t="s">
        <v>15</v>
      </c>
      <c r="E17" s="7" t="s">
        <v>74</v>
      </c>
      <c r="F17" s="7" t="s">
        <v>17</v>
      </c>
      <c r="G17" s="7">
        <v>557</v>
      </c>
      <c r="H17" s="7">
        <v>7</v>
      </c>
      <c r="I17" s="7">
        <v>1</v>
      </c>
      <c r="J17" s="7">
        <v>7.74</v>
      </c>
    </row>
    <row r="18" spans="1:10" x14ac:dyDescent="0.25">
      <c r="A18" s="7">
        <v>4</v>
      </c>
      <c r="B18" s="8" t="s">
        <v>631</v>
      </c>
      <c r="C18" s="7" t="s">
        <v>139</v>
      </c>
      <c r="D18" s="7" t="s">
        <v>15</v>
      </c>
      <c r="E18" s="7" t="s">
        <v>74</v>
      </c>
      <c r="F18" s="7" t="s">
        <v>17</v>
      </c>
      <c r="G18" s="7">
        <v>549</v>
      </c>
      <c r="H18" s="7">
        <v>5</v>
      </c>
      <c r="I18" s="7">
        <v>0</v>
      </c>
      <c r="J18" s="7">
        <v>7.62</v>
      </c>
    </row>
    <row r="19" spans="1:10" x14ac:dyDescent="0.25">
      <c r="A19" s="7">
        <v>5</v>
      </c>
      <c r="B19" s="8" t="s">
        <v>153</v>
      </c>
      <c r="C19" s="7" t="s">
        <v>55</v>
      </c>
      <c r="D19" s="7" t="s">
        <v>15</v>
      </c>
      <c r="E19" s="7" t="s">
        <v>74</v>
      </c>
      <c r="F19" s="7" t="s">
        <v>17</v>
      </c>
      <c r="G19" s="7">
        <v>396</v>
      </c>
      <c r="H19" s="7">
        <v>2</v>
      </c>
      <c r="I19" s="7">
        <v>1</v>
      </c>
      <c r="J19" s="7">
        <v>5.5</v>
      </c>
    </row>
    <row r="20" spans="1:10" x14ac:dyDescent="0.25">
      <c r="A20" s="7">
        <v>6</v>
      </c>
      <c r="B20" s="7" t="s">
        <v>632</v>
      </c>
      <c r="C20" s="7" t="s">
        <v>55</v>
      </c>
      <c r="D20" s="7" t="s">
        <v>15</v>
      </c>
      <c r="E20" s="7" t="s">
        <v>74</v>
      </c>
      <c r="F20" s="7" t="s">
        <v>17</v>
      </c>
      <c r="G20" s="7">
        <v>389</v>
      </c>
      <c r="H20" s="7">
        <v>4</v>
      </c>
      <c r="I20" s="7">
        <v>0</v>
      </c>
      <c r="J20" s="7">
        <v>5.4</v>
      </c>
    </row>
    <row r="21" spans="1:10" x14ac:dyDescent="0.25">
      <c r="A21" s="7">
        <v>7</v>
      </c>
      <c r="B21" s="8" t="s">
        <v>154</v>
      </c>
      <c r="C21" s="7" t="s">
        <v>57</v>
      </c>
      <c r="D21" s="7" t="s">
        <v>15</v>
      </c>
      <c r="E21" s="7" t="s">
        <v>74</v>
      </c>
      <c r="F21" s="7" t="s">
        <v>17</v>
      </c>
      <c r="G21" s="7">
        <v>296</v>
      </c>
      <c r="H21" s="7">
        <v>1</v>
      </c>
      <c r="I21" s="7">
        <v>0</v>
      </c>
      <c r="J21" s="7">
        <v>4.1100000000000003</v>
      </c>
    </row>
    <row r="22" spans="1:10" x14ac:dyDescent="0.25">
      <c r="A22" s="7">
        <v>8</v>
      </c>
      <c r="B22" s="8" t="s">
        <v>633</v>
      </c>
      <c r="C22" s="7" t="s">
        <v>46</v>
      </c>
      <c r="D22" s="7" t="s">
        <v>15</v>
      </c>
      <c r="E22" s="7" t="s">
        <v>74</v>
      </c>
      <c r="F22" s="7" t="s">
        <v>17</v>
      </c>
      <c r="G22" s="7">
        <v>291</v>
      </c>
      <c r="H22" s="7">
        <v>1</v>
      </c>
      <c r="I22" s="7">
        <v>0</v>
      </c>
      <c r="J22" s="7">
        <v>4.04</v>
      </c>
    </row>
    <row r="23" spans="1:10" x14ac:dyDescent="0.25">
      <c r="A23" s="7">
        <v>9</v>
      </c>
      <c r="B23" s="8" t="s">
        <v>634</v>
      </c>
      <c r="C23" s="7" t="s">
        <v>46</v>
      </c>
      <c r="D23" s="7" t="s">
        <v>15</v>
      </c>
      <c r="E23" s="7" t="s">
        <v>74</v>
      </c>
      <c r="F23" s="7" t="s">
        <v>17</v>
      </c>
      <c r="G23" s="7">
        <v>191</v>
      </c>
      <c r="H23" s="7">
        <v>0</v>
      </c>
      <c r="I23" s="7">
        <v>0</v>
      </c>
      <c r="J23" s="7">
        <v>2.65</v>
      </c>
    </row>
    <row r="24" spans="1:10" x14ac:dyDescent="0.25">
      <c r="A24" s="7">
        <v>1</v>
      </c>
      <c r="B24" s="8" t="s">
        <v>155</v>
      </c>
      <c r="C24" s="7" t="s">
        <v>28</v>
      </c>
      <c r="D24" s="7" t="s">
        <v>15</v>
      </c>
      <c r="E24" s="7" t="s">
        <v>81</v>
      </c>
      <c r="F24" s="7" t="s">
        <v>17</v>
      </c>
      <c r="G24" s="7">
        <v>625</v>
      </c>
      <c r="H24" s="7">
        <v>11</v>
      </c>
      <c r="I24" s="7">
        <v>4</v>
      </c>
      <c r="J24" s="7">
        <v>8.68</v>
      </c>
    </row>
    <row r="25" spans="1:10" x14ac:dyDescent="0.25">
      <c r="A25" s="7">
        <v>2</v>
      </c>
      <c r="B25" s="8" t="s">
        <v>156</v>
      </c>
      <c r="C25" s="7" t="s">
        <v>18</v>
      </c>
      <c r="D25" s="7" t="s">
        <v>15</v>
      </c>
      <c r="E25" s="7" t="s">
        <v>81</v>
      </c>
      <c r="F25" s="7" t="s">
        <v>17</v>
      </c>
      <c r="G25" s="7">
        <v>595</v>
      </c>
      <c r="H25" s="7">
        <v>11</v>
      </c>
      <c r="I25" s="7">
        <v>2</v>
      </c>
      <c r="J25" s="7">
        <v>8.26</v>
      </c>
    </row>
    <row r="26" spans="1:10" x14ac:dyDescent="0.25">
      <c r="A26" s="7">
        <v>3</v>
      </c>
      <c r="B26" s="8" t="s">
        <v>635</v>
      </c>
      <c r="C26" s="7" t="s">
        <v>37</v>
      </c>
      <c r="D26" s="7" t="s">
        <v>15</v>
      </c>
      <c r="E26" s="7" t="s">
        <v>81</v>
      </c>
      <c r="F26" s="7" t="s">
        <v>17</v>
      </c>
      <c r="G26" s="7">
        <v>565</v>
      </c>
      <c r="H26" s="7">
        <v>11</v>
      </c>
      <c r="I26" s="7">
        <v>4</v>
      </c>
      <c r="J26" s="7">
        <v>7.85</v>
      </c>
    </row>
    <row r="27" spans="1:10" x14ac:dyDescent="0.25">
      <c r="A27" s="7">
        <v>4</v>
      </c>
      <c r="B27" s="8" t="s">
        <v>157</v>
      </c>
      <c r="C27" s="7" t="s">
        <v>20</v>
      </c>
      <c r="D27" s="7" t="s">
        <v>15</v>
      </c>
      <c r="E27" s="7" t="s">
        <v>81</v>
      </c>
      <c r="F27" s="7" t="s">
        <v>17</v>
      </c>
      <c r="G27" s="7">
        <v>510</v>
      </c>
      <c r="H27" s="7">
        <v>5</v>
      </c>
      <c r="I27" s="7">
        <v>1</v>
      </c>
      <c r="J27" s="7">
        <v>7.08</v>
      </c>
    </row>
    <row r="28" spans="1:10" x14ac:dyDescent="0.25">
      <c r="A28" s="7">
        <v>1</v>
      </c>
      <c r="B28" s="8" t="s">
        <v>158</v>
      </c>
      <c r="C28" s="7" t="s">
        <v>53</v>
      </c>
      <c r="D28" s="7" t="s">
        <v>15</v>
      </c>
      <c r="E28" s="7" t="s">
        <v>85</v>
      </c>
      <c r="F28" s="7" t="s">
        <v>17</v>
      </c>
      <c r="G28" s="7">
        <v>629</v>
      </c>
      <c r="H28" s="7">
        <v>19</v>
      </c>
      <c r="I28" s="7">
        <v>7</v>
      </c>
      <c r="J28" s="7">
        <v>8.74</v>
      </c>
    </row>
    <row r="29" spans="1:10" x14ac:dyDescent="0.25">
      <c r="A29" s="7">
        <v>2</v>
      </c>
      <c r="B29" s="8" t="s">
        <v>159</v>
      </c>
      <c r="C29" s="7" t="s">
        <v>55</v>
      </c>
      <c r="D29" s="7" t="s">
        <v>15</v>
      </c>
      <c r="E29" s="7" t="s">
        <v>85</v>
      </c>
      <c r="F29" s="7" t="s">
        <v>17</v>
      </c>
      <c r="G29" s="7">
        <v>590</v>
      </c>
      <c r="H29" s="7">
        <v>14</v>
      </c>
      <c r="I29" s="7">
        <v>1</v>
      </c>
      <c r="J29" s="7">
        <v>8.19</v>
      </c>
    </row>
    <row r="30" spans="1:10" x14ac:dyDescent="0.25">
      <c r="A30" s="7">
        <v>3</v>
      </c>
      <c r="B30" s="8" t="s">
        <v>161</v>
      </c>
      <c r="C30" s="7" t="s">
        <v>36</v>
      </c>
      <c r="D30" s="7" t="s">
        <v>15</v>
      </c>
      <c r="E30" s="7" t="s">
        <v>85</v>
      </c>
      <c r="F30" s="7" t="s">
        <v>17</v>
      </c>
      <c r="G30" s="7">
        <v>531</v>
      </c>
      <c r="H30" s="7">
        <v>10</v>
      </c>
      <c r="I30" s="7">
        <v>5</v>
      </c>
      <c r="J30" s="7">
        <v>7.38</v>
      </c>
    </row>
    <row r="31" spans="1:10" x14ac:dyDescent="0.25">
      <c r="A31" s="7">
        <v>4</v>
      </c>
      <c r="B31" s="8" t="s">
        <v>263</v>
      </c>
      <c r="C31" s="7" t="s">
        <v>88</v>
      </c>
      <c r="D31" s="7" t="s">
        <v>15</v>
      </c>
      <c r="E31" s="7" t="s">
        <v>85</v>
      </c>
      <c r="F31" s="7" t="s">
        <v>17</v>
      </c>
      <c r="G31" s="7">
        <v>522</v>
      </c>
      <c r="H31" s="7">
        <v>6</v>
      </c>
      <c r="I31" s="7">
        <v>2</v>
      </c>
      <c r="J31" s="7">
        <v>7.25</v>
      </c>
    </row>
    <row r="32" spans="1:10" x14ac:dyDescent="0.25">
      <c r="A32" s="7">
        <v>5</v>
      </c>
      <c r="B32" s="8" t="s">
        <v>160</v>
      </c>
      <c r="C32" s="7" t="s">
        <v>37</v>
      </c>
      <c r="D32" s="7" t="s">
        <v>15</v>
      </c>
      <c r="E32" s="7" t="s">
        <v>85</v>
      </c>
      <c r="F32" s="7" t="s">
        <v>17</v>
      </c>
      <c r="G32" s="7">
        <v>520</v>
      </c>
      <c r="H32" s="7">
        <v>6</v>
      </c>
      <c r="I32" s="7">
        <v>1</v>
      </c>
      <c r="J32" s="7">
        <v>7.22</v>
      </c>
    </row>
    <row r="33" spans="1:10" x14ac:dyDescent="0.25">
      <c r="A33" s="7">
        <v>6</v>
      </c>
      <c r="B33" s="8" t="s">
        <v>162</v>
      </c>
      <c r="C33" s="7" t="s">
        <v>57</v>
      </c>
      <c r="D33" s="7" t="s">
        <v>15</v>
      </c>
      <c r="E33" s="7" t="s">
        <v>85</v>
      </c>
      <c r="F33" s="7" t="s">
        <v>17</v>
      </c>
      <c r="G33" s="7">
        <v>417</v>
      </c>
      <c r="H33" s="7">
        <v>2</v>
      </c>
      <c r="I33" s="7">
        <v>2</v>
      </c>
      <c r="J33" s="7">
        <v>5.79</v>
      </c>
    </row>
    <row r="34" spans="1:10" x14ac:dyDescent="0.25">
      <c r="A34" s="7">
        <v>1</v>
      </c>
      <c r="B34" s="8" t="s">
        <v>636</v>
      </c>
      <c r="C34" s="7" t="s">
        <v>52</v>
      </c>
      <c r="D34" s="7" t="s">
        <v>15</v>
      </c>
      <c r="E34" s="7" t="s">
        <v>164</v>
      </c>
      <c r="F34" s="7" t="s">
        <v>17</v>
      </c>
      <c r="G34" s="7">
        <v>473</v>
      </c>
      <c r="H34" s="7">
        <v>7</v>
      </c>
      <c r="I34" s="7">
        <v>2</v>
      </c>
      <c r="J34" s="7">
        <v>6.57</v>
      </c>
    </row>
    <row r="35" spans="1:10" x14ac:dyDescent="0.25">
      <c r="A35" s="7">
        <v>2</v>
      </c>
      <c r="B35" s="8" t="s">
        <v>265</v>
      </c>
      <c r="C35" s="7" t="s">
        <v>264</v>
      </c>
      <c r="D35" s="7" t="s">
        <v>15</v>
      </c>
      <c r="E35" s="7" t="s">
        <v>164</v>
      </c>
      <c r="F35" s="7" t="s">
        <v>17</v>
      </c>
      <c r="G35" s="7">
        <v>426</v>
      </c>
      <c r="H35" s="7">
        <v>1</v>
      </c>
      <c r="I35" s="7">
        <v>0</v>
      </c>
      <c r="J35" s="7">
        <v>5.92</v>
      </c>
    </row>
    <row r="36" spans="1:10" x14ac:dyDescent="0.25">
      <c r="A36" s="7">
        <v>3</v>
      </c>
      <c r="B36" s="7" t="s">
        <v>266</v>
      </c>
      <c r="C36" s="7" t="s">
        <v>264</v>
      </c>
      <c r="D36" s="7" t="s">
        <v>15</v>
      </c>
      <c r="E36" s="7" t="s">
        <v>164</v>
      </c>
      <c r="F36" s="7" t="s">
        <v>17</v>
      </c>
      <c r="G36" s="7">
        <v>212</v>
      </c>
      <c r="H36" s="7">
        <v>1</v>
      </c>
      <c r="I36" s="7">
        <v>0</v>
      </c>
      <c r="J36" s="7">
        <v>2.94</v>
      </c>
    </row>
    <row r="37" spans="1:10" x14ac:dyDescent="0.25">
      <c r="A37" s="7">
        <v>1</v>
      </c>
      <c r="B37" s="8" t="s">
        <v>166</v>
      </c>
      <c r="C37" s="7" t="s">
        <v>96</v>
      </c>
      <c r="D37" s="7" t="s">
        <v>43</v>
      </c>
      <c r="E37" s="7" t="s">
        <v>66</v>
      </c>
      <c r="F37" s="7" t="s">
        <v>17</v>
      </c>
      <c r="G37" s="7">
        <v>665</v>
      </c>
      <c r="H37" s="7">
        <v>27</v>
      </c>
      <c r="I37" s="7">
        <v>9</v>
      </c>
      <c r="J37" s="7">
        <v>9.24</v>
      </c>
    </row>
    <row r="38" spans="1:10" x14ac:dyDescent="0.25">
      <c r="A38" s="7">
        <v>2</v>
      </c>
      <c r="B38" s="8" t="s">
        <v>637</v>
      </c>
      <c r="C38" s="7" t="s">
        <v>165</v>
      </c>
      <c r="D38" s="7" t="s">
        <v>43</v>
      </c>
      <c r="E38" s="7" t="s">
        <v>66</v>
      </c>
      <c r="F38" s="7" t="s">
        <v>17</v>
      </c>
      <c r="G38" s="7">
        <v>650</v>
      </c>
      <c r="H38" s="7">
        <v>22</v>
      </c>
      <c r="I38" s="7">
        <v>5</v>
      </c>
      <c r="J38" s="7">
        <v>9.0299999999999994</v>
      </c>
    </row>
    <row r="39" spans="1:10" x14ac:dyDescent="0.25">
      <c r="A39" s="7">
        <v>3</v>
      </c>
      <c r="B39" s="8" t="s">
        <v>168</v>
      </c>
      <c r="C39" s="7" t="s">
        <v>96</v>
      </c>
      <c r="D39" s="7" t="s">
        <v>43</v>
      </c>
      <c r="E39" s="7" t="s">
        <v>66</v>
      </c>
      <c r="F39" s="7" t="s">
        <v>17</v>
      </c>
      <c r="G39" s="7">
        <v>608</v>
      </c>
      <c r="H39" s="7">
        <v>14</v>
      </c>
      <c r="I39" s="7">
        <v>7</v>
      </c>
      <c r="J39" s="7">
        <v>8.44</v>
      </c>
    </row>
    <row r="40" spans="1:10" x14ac:dyDescent="0.25">
      <c r="A40" s="7">
        <v>4</v>
      </c>
      <c r="B40" s="8" t="s">
        <v>167</v>
      </c>
      <c r="C40" s="7" t="s">
        <v>97</v>
      </c>
      <c r="D40" s="7" t="s">
        <v>43</v>
      </c>
      <c r="E40" s="7" t="s">
        <v>66</v>
      </c>
      <c r="F40" s="7" t="s">
        <v>17</v>
      </c>
      <c r="G40" s="7">
        <v>598</v>
      </c>
      <c r="H40" s="7">
        <v>10</v>
      </c>
      <c r="I40" s="7">
        <v>3</v>
      </c>
      <c r="J40" s="7">
        <v>8.31</v>
      </c>
    </row>
    <row r="41" spans="1:10" x14ac:dyDescent="0.25">
      <c r="A41" s="7">
        <v>5</v>
      </c>
      <c r="B41" s="8" t="s">
        <v>638</v>
      </c>
      <c r="C41" s="7" t="s">
        <v>99</v>
      </c>
      <c r="D41" s="7" t="s">
        <v>43</v>
      </c>
      <c r="E41" s="7" t="s">
        <v>66</v>
      </c>
      <c r="F41" s="7" t="s">
        <v>17</v>
      </c>
      <c r="G41" s="7">
        <v>499</v>
      </c>
      <c r="H41" s="7">
        <v>3</v>
      </c>
      <c r="I41" s="7">
        <v>1</v>
      </c>
      <c r="J41" s="7">
        <v>6.93</v>
      </c>
    </row>
    <row r="42" spans="1:10" x14ac:dyDescent="0.25">
      <c r="A42" s="7">
        <v>1</v>
      </c>
      <c r="B42" s="8" t="s">
        <v>170</v>
      </c>
      <c r="C42" s="7" t="s">
        <v>104</v>
      </c>
      <c r="D42" s="7" t="s">
        <v>43</v>
      </c>
      <c r="E42" s="7" t="s">
        <v>74</v>
      </c>
      <c r="F42" s="7" t="s">
        <v>17</v>
      </c>
      <c r="G42" s="7">
        <v>685</v>
      </c>
      <c r="H42" s="7">
        <v>45</v>
      </c>
      <c r="I42" s="7">
        <v>28</v>
      </c>
      <c r="J42" s="7">
        <v>9.51</v>
      </c>
    </row>
    <row r="43" spans="1:10" x14ac:dyDescent="0.25">
      <c r="A43" s="7">
        <v>2</v>
      </c>
      <c r="B43" s="8" t="s">
        <v>246</v>
      </c>
      <c r="C43" s="7" t="s">
        <v>55</v>
      </c>
      <c r="D43" s="7" t="s">
        <v>43</v>
      </c>
      <c r="E43" s="7" t="s">
        <v>74</v>
      </c>
      <c r="F43" s="7" t="s">
        <v>17</v>
      </c>
      <c r="G43" s="7">
        <v>667</v>
      </c>
      <c r="H43" s="7">
        <v>30</v>
      </c>
      <c r="I43" s="7">
        <v>13</v>
      </c>
      <c r="J43" s="7">
        <v>9.26</v>
      </c>
    </row>
    <row r="44" spans="1:10" x14ac:dyDescent="0.25">
      <c r="A44" s="7">
        <v>3</v>
      </c>
      <c r="B44" s="8" t="s">
        <v>174</v>
      </c>
      <c r="C44" s="7" t="s">
        <v>28</v>
      </c>
      <c r="D44" s="7" t="s">
        <v>43</v>
      </c>
      <c r="E44" s="7" t="s">
        <v>74</v>
      </c>
      <c r="F44" s="7" t="s">
        <v>17</v>
      </c>
      <c r="G44" s="7">
        <v>663</v>
      </c>
      <c r="H44" s="7">
        <v>33</v>
      </c>
      <c r="I44" s="7">
        <v>15</v>
      </c>
      <c r="J44" s="7">
        <v>9.2100000000000009</v>
      </c>
    </row>
    <row r="45" spans="1:10" x14ac:dyDescent="0.25">
      <c r="A45" s="7">
        <v>4</v>
      </c>
      <c r="B45" s="8" t="s">
        <v>171</v>
      </c>
      <c r="C45" s="7" t="s">
        <v>37</v>
      </c>
      <c r="D45" s="7" t="s">
        <v>43</v>
      </c>
      <c r="E45" s="7" t="s">
        <v>74</v>
      </c>
      <c r="F45" s="7" t="s">
        <v>17</v>
      </c>
      <c r="G45" s="7">
        <v>662</v>
      </c>
      <c r="H45" s="7">
        <v>24</v>
      </c>
      <c r="I45" s="7">
        <v>9</v>
      </c>
      <c r="J45" s="7">
        <v>9.19</v>
      </c>
    </row>
    <row r="46" spans="1:10" x14ac:dyDescent="0.25">
      <c r="A46" s="7">
        <v>5</v>
      </c>
      <c r="B46" s="8" t="s">
        <v>172</v>
      </c>
      <c r="C46" s="7" t="s">
        <v>46</v>
      </c>
      <c r="D46" s="7" t="s">
        <v>43</v>
      </c>
      <c r="E46" s="7" t="s">
        <v>74</v>
      </c>
      <c r="F46" s="7" t="s">
        <v>17</v>
      </c>
      <c r="G46" s="7">
        <v>640</v>
      </c>
      <c r="H46" s="7">
        <v>23</v>
      </c>
      <c r="I46" s="7">
        <v>14</v>
      </c>
      <c r="J46" s="7">
        <v>8.89</v>
      </c>
    </row>
    <row r="47" spans="1:10" x14ac:dyDescent="0.25">
      <c r="A47" s="7">
        <v>6</v>
      </c>
      <c r="B47" s="8" t="s">
        <v>173</v>
      </c>
      <c r="C47" s="7" t="s">
        <v>165</v>
      </c>
      <c r="D47" s="7" t="s">
        <v>43</v>
      </c>
      <c r="E47" s="7" t="s">
        <v>74</v>
      </c>
      <c r="F47" s="7" t="s">
        <v>17</v>
      </c>
      <c r="G47" s="7">
        <v>639</v>
      </c>
      <c r="H47" s="7">
        <v>21</v>
      </c>
      <c r="I47" s="7">
        <v>3</v>
      </c>
      <c r="J47" s="7">
        <v>8.8800000000000008</v>
      </c>
    </row>
    <row r="48" spans="1:10" x14ac:dyDescent="0.25">
      <c r="A48" s="7">
        <v>7</v>
      </c>
      <c r="B48" s="8" t="s">
        <v>639</v>
      </c>
      <c r="C48" s="7" t="s">
        <v>39</v>
      </c>
      <c r="D48" s="7" t="s">
        <v>43</v>
      </c>
      <c r="E48" s="7" t="s">
        <v>74</v>
      </c>
      <c r="F48" s="7" t="s">
        <v>17</v>
      </c>
      <c r="G48" s="7">
        <v>612</v>
      </c>
      <c r="H48" s="7">
        <v>13</v>
      </c>
      <c r="I48" s="7">
        <v>4</v>
      </c>
      <c r="J48" s="7">
        <v>8.5</v>
      </c>
    </row>
    <row r="49" spans="1:10" x14ac:dyDescent="0.25">
      <c r="A49" s="7">
        <v>1</v>
      </c>
      <c r="B49" s="8" t="s">
        <v>176</v>
      </c>
      <c r="C49" s="7" t="s">
        <v>61</v>
      </c>
      <c r="D49" s="7" t="s">
        <v>43</v>
      </c>
      <c r="E49" s="7" t="s">
        <v>81</v>
      </c>
      <c r="F49" s="7" t="s">
        <v>17</v>
      </c>
      <c r="G49" s="7">
        <v>597</v>
      </c>
      <c r="H49" s="7">
        <v>6</v>
      </c>
      <c r="I49" s="7">
        <v>2</v>
      </c>
      <c r="J49" s="7">
        <v>8.2899999999999991</v>
      </c>
    </row>
    <row r="50" spans="1:10" x14ac:dyDescent="0.25">
      <c r="A50" s="7">
        <v>2</v>
      </c>
      <c r="B50" s="8" t="s">
        <v>177</v>
      </c>
      <c r="C50" s="7" t="s">
        <v>97</v>
      </c>
      <c r="D50" s="7" t="s">
        <v>43</v>
      </c>
      <c r="E50" s="7" t="s">
        <v>81</v>
      </c>
      <c r="F50" s="7" t="s">
        <v>17</v>
      </c>
      <c r="G50" s="7">
        <v>589</v>
      </c>
      <c r="H50" s="7">
        <v>11</v>
      </c>
      <c r="I50" s="7">
        <v>3</v>
      </c>
      <c r="J50" s="7">
        <v>8.18</v>
      </c>
    </row>
    <row r="51" spans="1:10" x14ac:dyDescent="0.25">
      <c r="A51" s="7">
        <v>3</v>
      </c>
      <c r="B51" s="8" t="s">
        <v>175</v>
      </c>
      <c r="C51" s="7" t="s">
        <v>55</v>
      </c>
      <c r="D51" s="7" t="s">
        <v>43</v>
      </c>
      <c r="E51" s="7" t="s">
        <v>81</v>
      </c>
      <c r="F51" s="7" t="s">
        <v>17</v>
      </c>
      <c r="G51" s="7">
        <v>578</v>
      </c>
      <c r="H51" s="7">
        <v>6</v>
      </c>
      <c r="I51" s="7">
        <v>2</v>
      </c>
      <c r="J51" s="7">
        <v>8.0299999999999994</v>
      </c>
    </row>
    <row r="52" spans="1:10" x14ac:dyDescent="0.25">
      <c r="A52" s="7">
        <v>4</v>
      </c>
      <c r="B52" s="8" t="s">
        <v>268</v>
      </c>
      <c r="C52" s="7" t="s">
        <v>25</v>
      </c>
      <c r="D52" s="7" t="s">
        <v>43</v>
      </c>
      <c r="E52" s="7" t="s">
        <v>81</v>
      </c>
      <c r="F52" s="7" t="s">
        <v>17</v>
      </c>
      <c r="G52" s="7">
        <v>490</v>
      </c>
      <c r="H52" s="7">
        <v>6</v>
      </c>
      <c r="I52" s="7">
        <v>1</v>
      </c>
      <c r="J52" s="7">
        <v>6.81</v>
      </c>
    </row>
    <row r="53" spans="1:10" x14ac:dyDescent="0.25">
      <c r="A53" s="7">
        <v>1</v>
      </c>
      <c r="B53" s="8" t="s">
        <v>640</v>
      </c>
      <c r="C53" s="7" t="s">
        <v>33</v>
      </c>
      <c r="D53" s="7" t="s">
        <v>43</v>
      </c>
      <c r="E53" s="7" t="s">
        <v>85</v>
      </c>
      <c r="F53" s="7" t="s">
        <v>17</v>
      </c>
      <c r="G53" s="7">
        <v>659</v>
      </c>
      <c r="H53" s="7">
        <v>27</v>
      </c>
      <c r="I53" s="7">
        <v>11</v>
      </c>
      <c r="J53" s="7">
        <v>9.15</v>
      </c>
    </row>
    <row r="54" spans="1:10" x14ac:dyDescent="0.25">
      <c r="A54" s="7">
        <v>2</v>
      </c>
      <c r="B54" s="8" t="s">
        <v>302</v>
      </c>
      <c r="C54" s="7" t="s">
        <v>137</v>
      </c>
      <c r="D54" s="7" t="s">
        <v>43</v>
      </c>
      <c r="E54" s="7" t="s">
        <v>85</v>
      </c>
      <c r="F54" s="7" t="s">
        <v>17</v>
      </c>
      <c r="G54" s="7">
        <v>656</v>
      </c>
      <c r="H54" s="7">
        <v>28</v>
      </c>
      <c r="I54" s="7">
        <v>14</v>
      </c>
      <c r="J54" s="7">
        <v>9.11</v>
      </c>
    </row>
    <row r="55" spans="1:10" x14ac:dyDescent="0.25">
      <c r="A55" s="7">
        <v>3</v>
      </c>
      <c r="B55" s="8" t="s">
        <v>180</v>
      </c>
      <c r="C55" s="7" t="s">
        <v>55</v>
      </c>
      <c r="D55" s="7" t="s">
        <v>43</v>
      </c>
      <c r="E55" s="7" t="s">
        <v>85</v>
      </c>
      <c r="F55" s="7" t="s">
        <v>17</v>
      </c>
      <c r="G55" s="7">
        <v>655</v>
      </c>
      <c r="H55" s="7">
        <v>25</v>
      </c>
      <c r="I55" s="7">
        <v>13</v>
      </c>
      <c r="J55" s="7">
        <v>9.1</v>
      </c>
    </row>
    <row r="56" spans="1:10" x14ac:dyDescent="0.25">
      <c r="A56" s="7">
        <v>4</v>
      </c>
      <c r="B56" s="8" t="s">
        <v>178</v>
      </c>
      <c r="C56" s="7" t="s">
        <v>48</v>
      </c>
      <c r="D56" s="7" t="s">
        <v>43</v>
      </c>
      <c r="E56" s="7" t="s">
        <v>85</v>
      </c>
      <c r="F56" s="7" t="s">
        <v>17</v>
      </c>
      <c r="G56" s="7">
        <v>650</v>
      </c>
      <c r="H56" s="7">
        <v>29</v>
      </c>
      <c r="I56" s="7">
        <v>5</v>
      </c>
      <c r="J56" s="7">
        <v>9.0299999999999994</v>
      </c>
    </row>
    <row r="57" spans="1:10" x14ac:dyDescent="0.25">
      <c r="A57" s="7">
        <v>5</v>
      </c>
      <c r="B57" s="8" t="s">
        <v>181</v>
      </c>
      <c r="C57" s="7" t="s">
        <v>51</v>
      </c>
      <c r="D57" s="7" t="s">
        <v>43</v>
      </c>
      <c r="E57" s="7" t="s">
        <v>85</v>
      </c>
      <c r="F57" s="7" t="s">
        <v>17</v>
      </c>
      <c r="G57" s="7">
        <v>632</v>
      </c>
      <c r="H57" s="7">
        <v>19</v>
      </c>
      <c r="I57" s="7">
        <v>3</v>
      </c>
      <c r="J57" s="7">
        <v>8.7799999999999994</v>
      </c>
    </row>
    <row r="58" spans="1:10" x14ac:dyDescent="0.25">
      <c r="A58" s="7">
        <v>6</v>
      </c>
      <c r="B58" s="8" t="s">
        <v>182</v>
      </c>
      <c r="C58" s="7" t="s">
        <v>49</v>
      </c>
      <c r="D58" s="7" t="s">
        <v>43</v>
      </c>
      <c r="E58" s="7" t="s">
        <v>85</v>
      </c>
      <c r="F58" s="7" t="s">
        <v>17</v>
      </c>
      <c r="G58" s="7">
        <v>631</v>
      </c>
      <c r="H58" s="7">
        <v>19</v>
      </c>
      <c r="I58" s="7">
        <v>7</v>
      </c>
      <c r="J58" s="7">
        <v>8.76</v>
      </c>
    </row>
    <row r="59" spans="1:10" x14ac:dyDescent="0.25">
      <c r="A59" s="7">
        <v>7</v>
      </c>
      <c r="B59" s="8" t="s">
        <v>179</v>
      </c>
      <c r="C59" s="7" t="s">
        <v>97</v>
      </c>
      <c r="D59" s="7" t="s">
        <v>43</v>
      </c>
      <c r="E59" s="7" t="s">
        <v>85</v>
      </c>
      <c r="F59" s="7" t="s">
        <v>17</v>
      </c>
      <c r="G59" s="7">
        <v>624</v>
      </c>
      <c r="H59" s="7">
        <v>16</v>
      </c>
      <c r="I59" s="7">
        <v>6</v>
      </c>
      <c r="J59" s="7">
        <v>8.67</v>
      </c>
    </row>
    <row r="60" spans="1:10" x14ac:dyDescent="0.25">
      <c r="A60" s="7">
        <v>8</v>
      </c>
      <c r="B60" s="8" t="s">
        <v>184</v>
      </c>
      <c r="C60" s="7" t="s">
        <v>104</v>
      </c>
      <c r="D60" s="7" t="s">
        <v>43</v>
      </c>
      <c r="E60" s="7" t="s">
        <v>85</v>
      </c>
      <c r="F60" s="7" t="s">
        <v>17</v>
      </c>
      <c r="G60" s="7">
        <v>623</v>
      </c>
      <c r="H60" s="7">
        <v>17</v>
      </c>
      <c r="I60" s="7">
        <v>5</v>
      </c>
      <c r="J60" s="7">
        <v>8.65</v>
      </c>
    </row>
    <row r="61" spans="1:10" x14ac:dyDescent="0.25">
      <c r="A61" s="7">
        <v>9</v>
      </c>
      <c r="B61" s="8" t="s">
        <v>183</v>
      </c>
      <c r="C61" s="7" t="s">
        <v>49</v>
      </c>
      <c r="D61" s="7" t="s">
        <v>43</v>
      </c>
      <c r="E61" s="7" t="s">
        <v>85</v>
      </c>
      <c r="F61" s="7" t="s">
        <v>17</v>
      </c>
      <c r="G61" s="7">
        <v>610</v>
      </c>
      <c r="H61" s="7">
        <v>16</v>
      </c>
      <c r="I61" s="7">
        <v>5</v>
      </c>
      <c r="J61" s="7">
        <v>8.4700000000000006</v>
      </c>
    </row>
    <row r="62" spans="1:10" x14ac:dyDescent="0.25">
      <c r="A62" s="7">
        <v>10</v>
      </c>
      <c r="B62" s="8" t="s">
        <v>641</v>
      </c>
      <c r="C62" s="7" t="s">
        <v>55</v>
      </c>
      <c r="D62" s="7" t="s">
        <v>43</v>
      </c>
      <c r="E62" s="7" t="s">
        <v>85</v>
      </c>
      <c r="F62" s="7" t="s">
        <v>17</v>
      </c>
      <c r="G62" s="7">
        <v>586</v>
      </c>
      <c r="H62" s="7">
        <v>13</v>
      </c>
      <c r="I62" s="7">
        <v>4</v>
      </c>
      <c r="J62" s="7">
        <v>8.14</v>
      </c>
    </row>
    <row r="63" spans="1:10" x14ac:dyDescent="0.25">
      <c r="A63" s="7">
        <v>11</v>
      </c>
      <c r="B63" s="8" t="s">
        <v>270</v>
      </c>
      <c r="C63" s="7" t="s">
        <v>99</v>
      </c>
      <c r="D63" s="7" t="s">
        <v>43</v>
      </c>
      <c r="E63" s="7" t="s">
        <v>85</v>
      </c>
      <c r="F63" s="7" t="s">
        <v>17</v>
      </c>
      <c r="G63" s="7">
        <v>570</v>
      </c>
      <c r="H63" s="7">
        <v>8</v>
      </c>
      <c r="I63" s="7">
        <v>7</v>
      </c>
      <c r="J63" s="7">
        <v>7.92</v>
      </c>
    </row>
    <row r="64" spans="1:10" x14ac:dyDescent="0.25">
      <c r="A64" s="7">
        <v>12</v>
      </c>
      <c r="B64" s="8" t="s">
        <v>185</v>
      </c>
      <c r="C64" s="7" t="s">
        <v>36</v>
      </c>
      <c r="D64" s="7" t="s">
        <v>43</v>
      </c>
      <c r="E64" s="7" t="s">
        <v>85</v>
      </c>
      <c r="F64" s="7" t="s">
        <v>17</v>
      </c>
      <c r="G64" s="7">
        <v>552</v>
      </c>
      <c r="H64" s="7">
        <v>10</v>
      </c>
      <c r="I64" s="7">
        <v>2</v>
      </c>
      <c r="J64" s="7">
        <v>7.67</v>
      </c>
    </row>
    <row r="65" spans="1:10" x14ac:dyDescent="0.25">
      <c r="A65" s="7">
        <v>13</v>
      </c>
      <c r="B65" s="8" t="s">
        <v>269</v>
      </c>
      <c r="C65" s="7" t="s">
        <v>267</v>
      </c>
      <c r="D65" s="7" t="s">
        <v>43</v>
      </c>
      <c r="E65" s="7" t="s">
        <v>85</v>
      </c>
      <c r="F65" s="7" t="s">
        <v>17</v>
      </c>
      <c r="G65" s="7">
        <v>526</v>
      </c>
      <c r="H65" s="7">
        <v>5</v>
      </c>
      <c r="I65" s="7">
        <v>2</v>
      </c>
      <c r="J65" s="7">
        <v>7.31</v>
      </c>
    </row>
    <row r="66" spans="1:10" x14ac:dyDescent="0.25">
      <c r="A66" s="7">
        <v>1</v>
      </c>
      <c r="B66" s="8" t="s">
        <v>169</v>
      </c>
      <c r="C66" s="7" t="s">
        <v>37</v>
      </c>
      <c r="D66" s="7" t="s">
        <v>43</v>
      </c>
      <c r="E66" s="7" t="s">
        <v>163</v>
      </c>
      <c r="F66" s="7" t="s">
        <v>17</v>
      </c>
      <c r="G66" s="7">
        <v>681</v>
      </c>
      <c r="H66" s="7">
        <v>42</v>
      </c>
      <c r="I66" s="7">
        <v>19</v>
      </c>
      <c r="J66" s="7">
        <v>9.4600000000000009</v>
      </c>
    </row>
    <row r="67" spans="1:10" x14ac:dyDescent="0.25">
      <c r="A67" s="7">
        <v>2</v>
      </c>
      <c r="B67" s="8" t="s">
        <v>271</v>
      </c>
      <c r="C67" s="7" t="s">
        <v>238</v>
      </c>
      <c r="D67" s="7" t="s">
        <v>43</v>
      </c>
      <c r="E67" s="7" t="s">
        <v>163</v>
      </c>
      <c r="F67" s="7" t="s">
        <v>17</v>
      </c>
      <c r="G67" s="7">
        <v>617</v>
      </c>
      <c r="H67" s="7">
        <v>19</v>
      </c>
      <c r="I67" s="7">
        <v>8</v>
      </c>
      <c r="J67" s="7">
        <v>8.57</v>
      </c>
    </row>
    <row r="68" spans="1:10" x14ac:dyDescent="0.25">
      <c r="A68" s="7">
        <v>3</v>
      </c>
      <c r="B68" s="8" t="s">
        <v>272</v>
      </c>
      <c r="C68" s="7" t="s">
        <v>238</v>
      </c>
      <c r="D68" s="7" t="s">
        <v>43</v>
      </c>
      <c r="E68" s="7" t="s">
        <v>163</v>
      </c>
      <c r="F68" s="7" t="s">
        <v>17</v>
      </c>
      <c r="G68" s="7">
        <v>600</v>
      </c>
      <c r="H68" s="7">
        <v>6</v>
      </c>
      <c r="I68" s="7">
        <v>0</v>
      </c>
      <c r="J68" s="7">
        <v>8.33</v>
      </c>
    </row>
    <row r="69" spans="1:10" x14ac:dyDescent="0.25">
      <c r="A69" s="7">
        <v>1</v>
      </c>
      <c r="B69" s="8" t="s">
        <v>186</v>
      </c>
      <c r="C69" s="7" t="s">
        <v>104</v>
      </c>
      <c r="D69" s="7" t="s">
        <v>43</v>
      </c>
      <c r="E69" s="7" t="s">
        <v>164</v>
      </c>
      <c r="F69" s="7" t="s">
        <v>17</v>
      </c>
      <c r="G69" s="7">
        <v>701</v>
      </c>
      <c r="H69" s="7">
        <v>54</v>
      </c>
      <c r="I69" s="7">
        <v>27</v>
      </c>
      <c r="J69" s="7">
        <v>9.74</v>
      </c>
    </row>
    <row r="70" spans="1:10" x14ac:dyDescent="0.25">
      <c r="A70" s="7">
        <v>2</v>
      </c>
      <c r="B70" s="8" t="s">
        <v>274</v>
      </c>
      <c r="C70" s="7" t="s">
        <v>267</v>
      </c>
      <c r="D70" s="7" t="s">
        <v>43</v>
      </c>
      <c r="E70" s="7" t="s">
        <v>164</v>
      </c>
      <c r="F70" s="7" t="s">
        <v>17</v>
      </c>
      <c r="G70" s="7">
        <v>659</v>
      </c>
      <c r="H70" s="7">
        <v>28</v>
      </c>
      <c r="I70" s="7">
        <v>10</v>
      </c>
      <c r="J70" s="7">
        <v>9.15</v>
      </c>
    </row>
    <row r="71" spans="1:10" x14ac:dyDescent="0.25">
      <c r="A71" s="7">
        <v>3</v>
      </c>
      <c r="B71" s="8" t="s">
        <v>273</v>
      </c>
      <c r="C71" s="7" t="s">
        <v>37</v>
      </c>
      <c r="D71" s="7" t="s">
        <v>43</v>
      </c>
      <c r="E71" s="7" t="s">
        <v>164</v>
      </c>
      <c r="F71" s="7" t="s">
        <v>17</v>
      </c>
      <c r="G71" s="7">
        <v>630</v>
      </c>
      <c r="H71" s="7">
        <v>18</v>
      </c>
      <c r="I71" s="7">
        <v>5</v>
      </c>
      <c r="J71" s="7">
        <v>8.75</v>
      </c>
    </row>
    <row r="72" spans="1:10" x14ac:dyDescent="0.25">
      <c r="A72" s="7">
        <v>1</v>
      </c>
      <c r="B72" s="8" t="s">
        <v>187</v>
      </c>
      <c r="C72" s="7" t="s">
        <v>20</v>
      </c>
      <c r="D72" s="7" t="s">
        <v>60</v>
      </c>
      <c r="E72" s="7" t="s">
        <v>66</v>
      </c>
      <c r="F72" s="7" t="s">
        <v>17</v>
      </c>
      <c r="G72" s="7">
        <v>535</v>
      </c>
      <c r="H72" s="7">
        <v>6</v>
      </c>
      <c r="I72" s="7">
        <v>4</v>
      </c>
      <c r="J72" s="7">
        <v>7.43</v>
      </c>
    </row>
    <row r="73" spans="1:10" x14ac:dyDescent="0.25">
      <c r="A73" s="7">
        <v>2</v>
      </c>
      <c r="B73" s="8" t="s">
        <v>188</v>
      </c>
      <c r="C73" s="7" t="s">
        <v>59</v>
      </c>
      <c r="D73" s="7" t="s">
        <v>60</v>
      </c>
      <c r="E73" s="7" t="s">
        <v>66</v>
      </c>
      <c r="F73" s="7" t="s">
        <v>17</v>
      </c>
      <c r="G73" s="7">
        <v>518</v>
      </c>
      <c r="H73" s="7">
        <v>6</v>
      </c>
      <c r="I73" s="7">
        <v>1</v>
      </c>
      <c r="J73" s="7">
        <v>7.19</v>
      </c>
    </row>
    <row r="74" spans="1:10" x14ac:dyDescent="0.25">
      <c r="A74" s="7">
        <v>3</v>
      </c>
      <c r="B74" s="8" t="s">
        <v>189</v>
      </c>
      <c r="C74" s="7" t="s">
        <v>104</v>
      </c>
      <c r="D74" s="7" t="s">
        <v>60</v>
      </c>
      <c r="E74" s="7" t="s">
        <v>66</v>
      </c>
      <c r="F74" s="7" t="s">
        <v>17</v>
      </c>
      <c r="G74" s="7">
        <v>423</v>
      </c>
      <c r="H74" s="7">
        <v>2</v>
      </c>
      <c r="I74" s="7">
        <v>0</v>
      </c>
      <c r="J74" s="7">
        <v>5.88</v>
      </c>
    </row>
    <row r="75" spans="1:10" x14ac:dyDescent="0.25">
      <c r="A75" s="7">
        <v>4</v>
      </c>
      <c r="B75" s="8" t="s">
        <v>275</v>
      </c>
      <c r="C75" s="7" t="s">
        <v>276</v>
      </c>
      <c r="D75" s="7" t="s">
        <v>60</v>
      </c>
      <c r="E75" s="7" t="s">
        <v>66</v>
      </c>
      <c r="F75" s="7" t="s">
        <v>17</v>
      </c>
      <c r="G75" s="7">
        <v>419</v>
      </c>
      <c r="H75" s="7">
        <v>1</v>
      </c>
      <c r="I75" s="7">
        <v>1</v>
      </c>
      <c r="J75" s="7">
        <v>5.82</v>
      </c>
    </row>
    <row r="76" spans="1:10" x14ac:dyDescent="0.25">
      <c r="A76" s="7">
        <v>1</v>
      </c>
      <c r="B76" s="8" t="s">
        <v>190</v>
      </c>
      <c r="C76" s="7" t="s">
        <v>52</v>
      </c>
      <c r="D76" s="7" t="s">
        <v>60</v>
      </c>
      <c r="E76" s="7" t="s">
        <v>74</v>
      </c>
      <c r="F76" s="7" t="s">
        <v>17</v>
      </c>
      <c r="G76" s="7">
        <v>532</v>
      </c>
      <c r="H76" s="7">
        <v>10</v>
      </c>
      <c r="I76" s="7">
        <v>2</v>
      </c>
      <c r="J76" s="7">
        <v>7.39</v>
      </c>
    </row>
    <row r="77" spans="1:10" x14ac:dyDescent="0.25">
      <c r="A77" s="7">
        <v>2</v>
      </c>
      <c r="B77" s="8" t="s">
        <v>191</v>
      </c>
      <c r="C77" s="7" t="s">
        <v>59</v>
      </c>
      <c r="D77" s="7" t="s">
        <v>60</v>
      </c>
      <c r="E77" s="7" t="s">
        <v>74</v>
      </c>
      <c r="F77" s="7" t="s">
        <v>17</v>
      </c>
      <c r="G77" s="7">
        <v>501</v>
      </c>
      <c r="H77" s="7">
        <v>7</v>
      </c>
      <c r="I77" s="7">
        <v>2</v>
      </c>
      <c r="J77" s="7">
        <v>6.96</v>
      </c>
    </row>
    <row r="78" spans="1:10" x14ac:dyDescent="0.25">
      <c r="A78" s="7">
        <v>3</v>
      </c>
      <c r="B78" s="8" t="s">
        <v>192</v>
      </c>
      <c r="C78" s="7" t="s">
        <v>59</v>
      </c>
      <c r="D78" s="7" t="s">
        <v>60</v>
      </c>
      <c r="E78" s="7" t="s">
        <v>74</v>
      </c>
      <c r="F78" s="7" t="s">
        <v>17</v>
      </c>
      <c r="G78" s="7">
        <v>491</v>
      </c>
      <c r="H78" s="7">
        <v>8</v>
      </c>
      <c r="I78" s="7">
        <v>0</v>
      </c>
      <c r="J78" s="7">
        <v>6.82</v>
      </c>
    </row>
    <row r="79" spans="1:10" x14ac:dyDescent="0.25">
      <c r="A79" s="7">
        <v>4</v>
      </c>
      <c r="B79" s="8" t="s">
        <v>642</v>
      </c>
      <c r="C79" s="7" t="s">
        <v>52</v>
      </c>
      <c r="D79" s="7" t="s">
        <v>60</v>
      </c>
      <c r="E79" s="7" t="s">
        <v>74</v>
      </c>
      <c r="F79" s="7" t="s">
        <v>17</v>
      </c>
      <c r="G79" s="7">
        <v>486</v>
      </c>
      <c r="H79" s="7">
        <v>6</v>
      </c>
      <c r="I79" s="7">
        <v>1</v>
      </c>
      <c r="J79" s="7">
        <v>6.75</v>
      </c>
    </row>
    <row r="80" spans="1:10" x14ac:dyDescent="0.25">
      <c r="A80" s="7">
        <v>5</v>
      </c>
      <c r="B80" s="8" t="s">
        <v>643</v>
      </c>
      <c r="C80" s="7" t="s">
        <v>59</v>
      </c>
      <c r="D80" s="7" t="s">
        <v>60</v>
      </c>
      <c r="E80" s="7" t="s">
        <v>74</v>
      </c>
      <c r="F80" s="7" t="s">
        <v>17</v>
      </c>
      <c r="G80" s="7">
        <v>450</v>
      </c>
      <c r="H80" s="7">
        <v>4</v>
      </c>
      <c r="I80" s="7">
        <v>1</v>
      </c>
      <c r="J80" s="7">
        <v>6.25</v>
      </c>
    </row>
    <row r="81" spans="1:10" x14ac:dyDescent="0.25">
      <c r="A81" s="7">
        <v>6</v>
      </c>
      <c r="B81" s="8" t="s">
        <v>193</v>
      </c>
      <c r="C81" s="7" t="s">
        <v>40</v>
      </c>
      <c r="D81" s="7" t="s">
        <v>60</v>
      </c>
      <c r="E81" s="7" t="s">
        <v>74</v>
      </c>
      <c r="F81" s="7" t="s">
        <v>17</v>
      </c>
      <c r="G81" s="7">
        <v>308</v>
      </c>
      <c r="H81" s="7">
        <v>2</v>
      </c>
      <c r="I81" s="7">
        <v>0</v>
      </c>
      <c r="J81" s="7">
        <v>4.28</v>
      </c>
    </row>
    <row r="82" spans="1:10" x14ac:dyDescent="0.25">
      <c r="A82" s="7">
        <v>7</v>
      </c>
      <c r="B82" s="8" t="s">
        <v>644</v>
      </c>
      <c r="C82" s="7" t="s">
        <v>58</v>
      </c>
      <c r="D82" s="7" t="s">
        <v>60</v>
      </c>
      <c r="E82" s="7" t="s">
        <v>74</v>
      </c>
      <c r="F82" s="7" t="s">
        <v>17</v>
      </c>
      <c r="G82" s="7">
        <v>300</v>
      </c>
      <c r="H82" s="7">
        <v>1</v>
      </c>
      <c r="I82" s="7">
        <v>0</v>
      </c>
      <c r="J82" s="7">
        <v>4.17</v>
      </c>
    </row>
    <row r="83" spans="1:10" x14ac:dyDescent="0.25">
      <c r="A83" s="7">
        <v>1</v>
      </c>
      <c r="B83" s="8" t="s">
        <v>645</v>
      </c>
      <c r="C83" s="7" t="s">
        <v>49</v>
      </c>
      <c r="D83" s="7" t="s">
        <v>60</v>
      </c>
      <c r="E83" s="7" t="s">
        <v>81</v>
      </c>
      <c r="F83" s="7" t="s">
        <v>17</v>
      </c>
      <c r="G83" s="7">
        <v>444</v>
      </c>
      <c r="H83" s="7">
        <v>1</v>
      </c>
      <c r="I83" s="7">
        <v>0</v>
      </c>
      <c r="J83" s="7">
        <v>6.17</v>
      </c>
    </row>
    <row r="84" spans="1:10" x14ac:dyDescent="0.25">
      <c r="A84" s="7">
        <v>2</v>
      </c>
      <c r="B84" s="8" t="s">
        <v>194</v>
      </c>
      <c r="C84" s="7" t="s">
        <v>126</v>
      </c>
      <c r="D84" s="7" t="s">
        <v>60</v>
      </c>
      <c r="E84" s="7" t="s">
        <v>81</v>
      </c>
      <c r="F84" s="7" t="s">
        <v>17</v>
      </c>
      <c r="G84" s="7">
        <v>248</v>
      </c>
      <c r="H84" s="7">
        <v>1</v>
      </c>
      <c r="I84" s="7">
        <v>0</v>
      </c>
      <c r="J84" s="7">
        <v>3.44</v>
      </c>
    </row>
    <row r="85" spans="1:10" x14ac:dyDescent="0.25">
      <c r="A85" s="7">
        <v>1</v>
      </c>
      <c r="B85" s="8" t="s">
        <v>195</v>
      </c>
      <c r="C85" s="7" t="s">
        <v>36</v>
      </c>
      <c r="D85" s="7" t="s">
        <v>60</v>
      </c>
      <c r="E85" s="7" t="s">
        <v>85</v>
      </c>
      <c r="F85" s="7" t="s">
        <v>17</v>
      </c>
      <c r="G85" s="7">
        <v>395</v>
      </c>
      <c r="H85" s="7">
        <v>1</v>
      </c>
      <c r="I85" s="7">
        <v>1</v>
      </c>
      <c r="J85" s="7">
        <v>5.49</v>
      </c>
    </row>
    <row r="86" spans="1:10" x14ac:dyDescent="0.25">
      <c r="A86" s="7">
        <v>2</v>
      </c>
      <c r="B86" s="8" t="s">
        <v>646</v>
      </c>
      <c r="C86" s="7" t="s">
        <v>99</v>
      </c>
      <c r="D86" s="7" t="s">
        <v>60</v>
      </c>
      <c r="E86" s="7" t="s">
        <v>85</v>
      </c>
      <c r="F86" s="7" t="s">
        <v>17</v>
      </c>
      <c r="G86" s="7">
        <v>394</v>
      </c>
      <c r="H86" s="7">
        <v>2</v>
      </c>
      <c r="I86" s="7">
        <v>0</v>
      </c>
      <c r="J86" s="7">
        <v>5.47</v>
      </c>
    </row>
    <row r="87" spans="1:10" x14ac:dyDescent="0.25">
      <c r="A87" s="7">
        <v>3</v>
      </c>
      <c r="B87" s="8" t="s">
        <v>647</v>
      </c>
      <c r="C87" s="7" t="s">
        <v>58</v>
      </c>
      <c r="D87" s="7" t="s">
        <v>60</v>
      </c>
      <c r="E87" s="7" t="s">
        <v>85</v>
      </c>
      <c r="F87" s="7" t="s">
        <v>17</v>
      </c>
      <c r="G87" s="7">
        <v>340</v>
      </c>
      <c r="H87" s="7">
        <v>0</v>
      </c>
      <c r="I87" s="7">
        <v>0</v>
      </c>
      <c r="J87" s="7">
        <v>4.72</v>
      </c>
    </row>
    <row r="88" spans="1:10" x14ac:dyDescent="0.25">
      <c r="A88" s="7">
        <v>4</v>
      </c>
      <c r="B88" s="7" t="s">
        <v>196</v>
      </c>
      <c r="C88" s="7" t="s">
        <v>21</v>
      </c>
      <c r="D88" s="7" t="s">
        <v>60</v>
      </c>
      <c r="E88" s="7" t="s">
        <v>85</v>
      </c>
      <c r="F88" s="7" t="s">
        <v>17</v>
      </c>
      <c r="G88" s="7">
        <v>229</v>
      </c>
      <c r="H88" s="7">
        <v>0</v>
      </c>
      <c r="I88" s="7">
        <v>0</v>
      </c>
      <c r="J88" s="7">
        <v>3.18</v>
      </c>
    </row>
    <row r="89" spans="1:10" x14ac:dyDescent="0.25">
      <c r="A89" s="7">
        <v>1</v>
      </c>
      <c r="B89" s="8" t="s">
        <v>648</v>
      </c>
      <c r="C89" s="7" t="s">
        <v>31</v>
      </c>
      <c r="D89" s="7" t="s">
        <v>60</v>
      </c>
      <c r="E89" s="7" t="s">
        <v>164</v>
      </c>
      <c r="F89" s="7" t="s">
        <v>17</v>
      </c>
      <c r="G89" s="7">
        <v>515</v>
      </c>
      <c r="H89" s="7">
        <v>5</v>
      </c>
      <c r="I89" s="7">
        <v>2</v>
      </c>
      <c r="J89" s="7">
        <v>7.15</v>
      </c>
    </row>
    <row r="90" spans="1:10" x14ac:dyDescent="0.25">
      <c r="A90" s="7">
        <v>1</v>
      </c>
      <c r="B90" s="8" t="s">
        <v>199</v>
      </c>
      <c r="C90" s="7" t="s">
        <v>28</v>
      </c>
      <c r="D90" s="7" t="s">
        <v>62</v>
      </c>
      <c r="E90" s="7" t="s">
        <v>66</v>
      </c>
      <c r="F90" s="7" t="s">
        <v>17</v>
      </c>
      <c r="G90" s="7">
        <v>638</v>
      </c>
      <c r="H90" s="7">
        <v>21</v>
      </c>
      <c r="I90" s="7">
        <v>6</v>
      </c>
      <c r="J90" s="7">
        <v>8.86</v>
      </c>
    </row>
    <row r="91" spans="1:10" x14ac:dyDescent="0.25">
      <c r="A91" s="7">
        <v>2</v>
      </c>
      <c r="B91" s="8" t="s">
        <v>201</v>
      </c>
      <c r="C91" s="7" t="s">
        <v>37</v>
      </c>
      <c r="D91" s="7" t="s">
        <v>62</v>
      </c>
      <c r="E91" s="7" t="s">
        <v>66</v>
      </c>
      <c r="F91" s="7" t="s">
        <v>17</v>
      </c>
      <c r="G91" s="7">
        <v>614</v>
      </c>
      <c r="H91" s="7">
        <v>15</v>
      </c>
      <c r="I91" s="7">
        <v>3</v>
      </c>
      <c r="J91" s="7">
        <v>8.5299999999999994</v>
      </c>
    </row>
    <row r="92" spans="1:10" x14ac:dyDescent="0.25">
      <c r="A92" s="7">
        <v>3</v>
      </c>
      <c r="B92" s="8" t="s">
        <v>279</v>
      </c>
      <c r="C92" s="7" t="s">
        <v>44</v>
      </c>
      <c r="D92" s="7" t="s">
        <v>62</v>
      </c>
      <c r="E92" s="7" t="s">
        <v>66</v>
      </c>
      <c r="F92" s="7" t="s">
        <v>17</v>
      </c>
      <c r="G92" s="7">
        <v>603</v>
      </c>
      <c r="H92" s="7">
        <v>7</v>
      </c>
      <c r="I92" s="7">
        <v>2</v>
      </c>
      <c r="J92" s="7">
        <v>8.3800000000000008</v>
      </c>
    </row>
    <row r="93" spans="1:10" x14ac:dyDescent="0.25">
      <c r="A93" s="7">
        <v>4</v>
      </c>
      <c r="B93" s="8" t="s">
        <v>197</v>
      </c>
      <c r="C93" s="7" t="s">
        <v>198</v>
      </c>
      <c r="D93" s="7" t="s">
        <v>62</v>
      </c>
      <c r="E93" s="7" t="s">
        <v>66</v>
      </c>
      <c r="F93" s="7" t="s">
        <v>17</v>
      </c>
      <c r="G93" s="7">
        <v>598</v>
      </c>
      <c r="H93" s="7">
        <v>11</v>
      </c>
      <c r="I93" s="7">
        <v>3</v>
      </c>
      <c r="J93" s="7">
        <v>8.31</v>
      </c>
    </row>
    <row r="94" spans="1:10" x14ac:dyDescent="0.25">
      <c r="A94" s="7">
        <v>5</v>
      </c>
      <c r="B94" s="8" t="s">
        <v>200</v>
      </c>
      <c r="C94" s="7" t="s">
        <v>37</v>
      </c>
      <c r="D94" s="7" t="s">
        <v>62</v>
      </c>
      <c r="E94" s="7" t="s">
        <v>66</v>
      </c>
      <c r="F94" s="7" t="s">
        <v>17</v>
      </c>
      <c r="G94" s="7">
        <v>567</v>
      </c>
      <c r="H94" s="7">
        <v>10</v>
      </c>
      <c r="I94" s="7">
        <v>2</v>
      </c>
      <c r="J94" s="7">
        <v>7.88</v>
      </c>
    </row>
    <row r="95" spans="1:10" x14ac:dyDescent="0.25">
      <c r="A95" s="7">
        <v>6</v>
      </c>
      <c r="B95" s="8" t="s">
        <v>247</v>
      </c>
      <c r="C95" s="7" t="s">
        <v>37</v>
      </c>
      <c r="D95" s="7" t="s">
        <v>62</v>
      </c>
      <c r="E95" s="7" t="s">
        <v>66</v>
      </c>
      <c r="F95" s="7" t="s">
        <v>17</v>
      </c>
      <c r="G95" s="7">
        <v>552</v>
      </c>
      <c r="H95" s="7">
        <v>7</v>
      </c>
      <c r="I95" s="7">
        <v>3</v>
      </c>
      <c r="J95" s="7">
        <v>7.67</v>
      </c>
    </row>
    <row r="96" spans="1:10" x14ac:dyDescent="0.25">
      <c r="A96" s="7">
        <v>7</v>
      </c>
      <c r="B96" s="8" t="s">
        <v>260</v>
      </c>
      <c r="C96" s="7" t="s">
        <v>165</v>
      </c>
      <c r="D96" s="7" t="s">
        <v>62</v>
      </c>
      <c r="E96" s="7" t="s">
        <v>66</v>
      </c>
      <c r="F96" s="7" t="s">
        <v>17</v>
      </c>
      <c r="G96" s="7">
        <v>539</v>
      </c>
      <c r="H96" s="7">
        <v>9</v>
      </c>
      <c r="I96" s="7">
        <v>2</v>
      </c>
      <c r="J96" s="7">
        <v>7.49</v>
      </c>
    </row>
    <row r="97" spans="1:10" x14ac:dyDescent="0.25">
      <c r="A97" s="7">
        <v>8</v>
      </c>
      <c r="B97" s="8" t="s">
        <v>649</v>
      </c>
      <c r="C97" s="7" t="s">
        <v>59</v>
      </c>
      <c r="D97" s="7" t="s">
        <v>62</v>
      </c>
      <c r="E97" s="7" t="s">
        <v>66</v>
      </c>
      <c r="F97" s="7" t="s">
        <v>17</v>
      </c>
      <c r="G97" s="7">
        <v>484</v>
      </c>
      <c r="H97" s="7">
        <v>4</v>
      </c>
      <c r="I97" s="7">
        <v>1</v>
      </c>
      <c r="J97" s="7">
        <v>6.72</v>
      </c>
    </row>
    <row r="98" spans="1:10" x14ac:dyDescent="0.25">
      <c r="A98" s="7">
        <v>9</v>
      </c>
      <c r="B98" s="8" t="s">
        <v>282</v>
      </c>
      <c r="C98" s="7" t="s">
        <v>198</v>
      </c>
      <c r="D98" s="7" t="s">
        <v>62</v>
      </c>
      <c r="E98" s="7" t="s">
        <v>66</v>
      </c>
      <c r="F98" s="7" t="s">
        <v>17</v>
      </c>
      <c r="G98" s="7">
        <v>423</v>
      </c>
      <c r="H98" s="7">
        <v>3</v>
      </c>
      <c r="I98" s="7">
        <v>1</v>
      </c>
      <c r="J98" s="7">
        <v>5.88</v>
      </c>
    </row>
    <row r="99" spans="1:10" x14ac:dyDescent="0.25">
      <c r="A99" s="7">
        <v>10</v>
      </c>
      <c r="B99" s="8" t="s">
        <v>281</v>
      </c>
      <c r="C99" s="7" t="s">
        <v>278</v>
      </c>
      <c r="D99" s="7" t="s">
        <v>62</v>
      </c>
      <c r="E99" s="7" t="s">
        <v>66</v>
      </c>
      <c r="F99" s="7" t="s">
        <v>17</v>
      </c>
      <c r="G99" s="7">
        <v>411</v>
      </c>
      <c r="H99" s="7">
        <v>3</v>
      </c>
      <c r="I99" s="7">
        <v>1</v>
      </c>
      <c r="J99" s="7">
        <v>5.71</v>
      </c>
    </row>
    <row r="100" spans="1:10" x14ac:dyDescent="0.25">
      <c r="A100" s="7">
        <v>1</v>
      </c>
      <c r="B100" s="8" t="s">
        <v>205</v>
      </c>
      <c r="C100" s="7" t="s">
        <v>34</v>
      </c>
      <c r="D100" s="7" t="s">
        <v>62</v>
      </c>
      <c r="E100" s="7" t="s">
        <v>74</v>
      </c>
      <c r="F100" s="7" t="s">
        <v>17</v>
      </c>
      <c r="G100" s="7">
        <v>642</v>
      </c>
      <c r="H100" s="7">
        <v>21</v>
      </c>
      <c r="I100" s="7">
        <v>9</v>
      </c>
      <c r="J100" s="7">
        <v>8.92</v>
      </c>
    </row>
    <row r="101" spans="1:10" x14ac:dyDescent="0.25">
      <c r="A101" s="7">
        <v>2</v>
      </c>
      <c r="B101" s="8" t="s">
        <v>650</v>
      </c>
      <c r="C101" s="7" t="s">
        <v>34</v>
      </c>
      <c r="D101" s="7" t="s">
        <v>62</v>
      </c>
      <c r="E101" s="7" t="s">
        <v>74</v>
      </c>
      <c r="F101" s="7" t="s">
        <v>17</v>
      </c>
      <c r="G101" s="7">
        <v>638</v>
      </c>
      <c r="H101" s="7">
        <v>22</v>
      </c>
      <c r="I101" s="7">
        <v>6</v>
      </c>
      <c r="J101" s="7">
        <v>8.86</v>
      </c>
    </row>
    <row r="102" spans="1:10" x14ac:dyDescent="0.25">
      <c r="A102" s="7">
        <v>3</v>
      </c>
      <c r="B102" s="8" t="s">
        <v>202</v>
      </c>
      <c r="C102" s="7" t="s">
        <v>55</v>
      </c>
      <c r="D102" s="7" t="s">
        <v>62</v>
      </c>
      <c r="E102" s="7" t="s">
        <v>74</v>
      </c>
      <c r="F102" s="7" t="s">
        <v>17</v>
      </c>
      <c r="G102" s="7">
        <v>630</v>
      </c>
      <c r="H102" s="7">
        <v>14</v>
      </c>
      <c r="I102" s="7">
        <v>8</v>
      </c>
      <c r="J102" s="7">
        <v>8.75</v>
      </c>
    </row>
    <row r="103" spans="1:10" x14ac:dyDescent="0.25">
      <c r="A103" s="7">
        <v>4</v>
      </c>
      <c r="B103" s="8" t="s">
        <v>204</v>
      </c>
      <c r="C103" s="7" t="s">
        <v>28</v>
      </c>
      <c r="D103" s="7" t="s">
        <v>62</v>
      </c>
      <c r="E103" s="7" t="s">
        <v>74</v>
      </c>
      <c r="F103" s="7" t="s">
        <v>17</v>
      </c>
      <c r="G103" s="7">
        <v>627</v>
      </c>
      <c r="H103" s="7">
        <v>13</v>
      </c>
      <c r="I103" s="7">
        <v>3</v>
      </c>
      <c r="J103" s="7">
        <v>8.7100000000000009</v>
      </c>
    </row>
    <row r="104" spans="1:10" x14ac:dyDescent="0.25">
      <c r="A104" s="7">
        <v>5</v>
      </c>
      <c r="B104" s="8" t="s">
        <v>651</v>
      </c>
      <c r="C104" s="7" t="s">
        <v>55</v>
      </c>
      <c r="D104" s="7" t="s">
        <v>62</v>
      </c>
      <c r="E104" s="7" t="s">
        <v>74</v>
      </c>
      <c r="F104" s="7" t="s">
        <v>17</v>
      </c>
      <c r="G104" s="7">
        <v>623</v>
      </c>
      <c r="H104" s="7">
        <v>14</v>
      </c>
      <c r="I104" s="7">
        <v>2</v>
      </c>
      <c r="J104" s="7">
        <v>8.65</v>
      </c>
    </row>
    <row r="105" spans="1:10" x14ac:dyDescent="0.25">
      <c r="A105" s="7">
        <v>6</v>
      </c>
      <c r="B105" s="8" t="s">
        <v>203</v>
      </c>
      <c r="C105" s="7" t="s">
        <v>55</v>
      </c>
      <c r="D105" s="7" t="s">
        <v>62</v>
      </c>
      <c r="E105" s="7" t="s">
        <v>74</v>
      </c>
      <c r="F105" s="7" t="s">
        <v>17</v>
      </c>
      <c r="G105" s="7">
        <v>598</v>
      </c>
      <c r="H105" s="7">
        <v>13</v>
      </c>
      <c r="I105" s="7">
        <v>6</v>
      </c>
      <c r="J105" s="7">
        <v>8.31</v>
      </c>
    </row>
    <row r="106" spans="1:10" x14ac:dyDescent="0.25">
      <c r="A106" s="7">
        <v>7</v>
      </c>
      <c r="B106" s="8" t="s">
        <v>284</v>
      </c>
      <c r="C106" s="7" t="s">
        <v>59</v>
      </c>
      <c r="D106" s="7" t="s">
        <v>62</v>
      </c>
      <c r="E106" s="7" t="s">
        <v>74</v>
      </c>
      <c r="F106" s="7" t="s">
        <v>17</v>
      </c>
      <c r="G106" s="7">
        <v>572</v>
      </c>
      <c r="H106" s="7">
        <v>9</v>
      </c>
      <c r="I106" s="7">
        <v>4</v>
      </c>
      <c r="J106" s="7">
        <v>7.94</v>
      </c>
    </row>
    <row r="107" spans="1:10" x14ac:dyDescent="0.25">
      <c r="A107" s="7">
        <v>8</v>
      </c>
      <c r="B107" s="8" t="s">
        <v>283</v>
      </c>
      <c r="C107" s="7" t="s">
        <v>267</v>
      </c>
      <c r="D107" s="7" t="s">
        <v>62</v>
      </c>
      <c r="E107" s="7" t="s">
        <v>74</v>
      </c>
      <c r="F107" s="7" t="s">
        <v>17</v>
      </c>
      <c r="G107" s="7">
        <v>554</v>
      </c>
      <c r="H107" s="7">
        <v>9</v>
      </c>
      <c r="I107" s="7">
        <v>2</v>
      </c>
      <c r="J107" s="7">
        <v>7.69</v>
      </c>
    </row>
    <row r="108" spans="1:10" x14ac:dyDescent="0.25">
      <c r="A108" s="7">
        <v>9</v>
      </c>
      <c r="B108" s="8" t="s">
        <v>285</v>
      </c>
      <c r="C108" s="7" t="s">
        <v>267</v>
      </c>
      <c r="D108" s="7" t="s">
        <v>62</v>
      </c>
      <c r="E108" s="7" t="s">
        <v>74</v>
      </c>
      <c r="F108" s="7" t="s">
        <v>17</v>
      </c>
      <c r="G108" s="7">
        <v>550</v>
      </c>
      <c r="H108" s="7">
        <v>7</v>
      </c>
      <c r="I108" s="7">
        <v>4</v>
      </c>
      <c r="J108" s="7">
        <v>7.64</v>
      </c>
    </row>
    <row r="109" spans="1:10" x14ac:dyDescent="0.25">
      <c r="A109" s="7">
        <v>10</v>
      </c>
      <c r="B109" s="8" t="s">
        <v>206</v>
      </c>
      <c r="C109" s="7" t="s">
        <v>59</v>
      </c>
      <c r="D109" s="7" t="s">
        <v>62</v>
      </c>
      <c r="E109" s="7" t="s">
        <v>74</v>
      </c>
      <c r="F109" s="7" t="s">
        <v>17</v>
      </c>
      <c r="G109" s="7">
        <v>508</v>
      </c>
      <c r="H109" s="7">
        <v>2</v>
      </c>
      <c r="I109" s="7">
        <v>0</v>
      </c>
      <c r="J109" s="7">
        <v>7.06</v>
      </c>
    </row>
    <row r="110" spans="1:10" x14ac:dyDescent="0.25">
      <c r="A110" s="7">
        <v>11</v>
      </c>
      <c r="B110" s="8" t="s">
        <v>652</v>
      </c>
      <c r="C110" s="7" t="s">
        <v>52</v>
      </c>
      <c r="D110" s="7" t="s">
        <v>62</v>
      </c>
      <c r="E110" s="7" t="s">
        <v>74</v>
      </c>
      <c r="F110" s="7" t="s">
        <v>17</v>
      </c>
      <c r="G110" s="7">
        <v>52</v>
      </c>
      <c r="H110" s="7">
        <v>0</v>
      </c>
      <c r="I110" s="7">
        <v>0</v>
      </c>
      <c r="J110" s="7">
        <v>0.72</v>
      </c>
    </row>
    <row r="111" spans="1:10" x14ac:dyDescent="0.25">
      <c r="A111" s="7">
        <v>1</v>
      </c>
      <c r="B111" s="8" t="s">
        <v>234</v>
      </c>
      <c r="C111" s="7" t="s">
        <v>238</v>
      </c>
      <c r="D111" s="7" t="s">
        <v>62</v>
      </c>
      <c r="E111" s="7" t="s">
        <v>81</v>
      </c>
      <c r="F111" s="7" t="s">
        <v>17</v>
      </c>
      <c r="G111" s="7">
        <v>583</v>
      </c>
      <c r="H111" s="7">
        <v>15</v>
      </c>
      <c r="I111" s="7">
        <v>7</v>
      </c>
      <c r="J111" s="7">
        <v>8.1</v>
      </c>
    </row>
    <row r="112" spans="1:10" x14ac:dyDescent="0.25">
      <c r="A112" s="7">
        <v>2</v>
      </c>
      <c r="B112" s="8" t="s">
        <v>287</v>
      </c>
      <c r="C112" s="7" t="s">
        <v>139</v>
      </c>
      <c r="D112" s="7" t="s">
        <v>62</v>
      </c>
      <c r="E112" s="7" t="s">
        <v>81</v>
      </c>
      <c r="F112" s="7" t="s">
        <v>17</v>
      </c>
      <c r="G112" s="7">
        <v>549</v>
      </c>
      <c r="H112" s="7">
        <v>7</v>
      </c>
      <c r="I112" s="7">
        <v>1</v>
      </c>
      <c r="J112" s="7">
        <v>7.62</v>
      </c>
    </row>
    <row r="113" spans="1:10" x14ac:dyDescent="0.25">
      <c r="A113" s="7">
        <v>3</v>
      </c>
      <c r="B113" s="8" t="s">
        <v>288</v>
      </c>
      <c r="C113" s="7" t="s">
        <v>28</v>
      </c>
      <c r="D113" s="7" t="s">
        <v>62</v>
      </c>
      <c r="E113" s="7" t="s">
        <v>81</v>
      </c>
      <c r="F113" s="7" t="s">
        <v>17</v>
      </c>
      <c r="G113" s="7">
        <v>544</v>
      </c>
      <c r="H113" s="7">
        <v>9</v>
      </c>
      <c r="I113" s="7">
        <v>4</v>
      </c>
      <c r="J113" s="7">
        <v>7.56</v>
      </c>
    </row>
    <row r="114" spans="1:10" x14ac:dyDescent="0.25">
      <c r="A114" s="7">
        <v>4</v>
      </c>
      <c r="B114" s="8" t="s">
        <v>249</v>
      </c>
      <c r="C114" s="7" t="s">
        <v>97</v>
      </c>
      <c r="D114" s="7" t="s">
        <v>62</v>
      </c>
      <c r="E114" s="7" t="s">
        <v>81</v>
      </c>
      <c r="F114" s="7" t="s">
        <v>17</v>
      </c>
      <c r="G114" s="7">
        <v>544</v>
      </c>
      <c r="H114" s="7">
        <v>9</v>
      </c>
      <c r="I114" s="7">
        <v>3</v>
      </c>
      <c r="J114" s="7">
        <v>7.56</v>
      </c>
    </row>
    <row r="115" spans="1:10" x14ac:dyDescent="0.25">
      <c r="A115" s="7">
        <v>5</v>
      </c>
      <c r="B115" s="8" t="s">
        <v>209</v>
      </c>
      <c r="C115" s="7" t="s">
        <v>59</v>
      </c>
      <c r="D115" s="7" t="s">
        <v>62</v>
      </c>
      <c r="E115" s="7" t="s">
        <v>81</v>
      </c>
      <c r="F115" s="7" t="s">
        <v>17</v>
      </c>
      <c r="G115" s="7">
        <v>521</v>
      </c>
      <c r="H115" s="7">
        <v>8</v>
      </c>
      <c r="I115" s="7">
        <v>3</v>
      </c>
      <c r="J115" s="7">
        <v>7.24</v>
      </c>
    </row>
    <row r="116" spans="1:10" x14ac:dyDescent="0.25">
      <c r="A116" s="7">
        <v>6</v>
      </c>
      <c r="B116" s="8" t="s">
        <v>248</v>
      </c>
      <c r="C116" s="7" t="s">
        <v>39</v>
      </c>
      <c r="D116" s="7" t="s">
        <v>62</v>
      </c>
      <c r="E116" s="7" t="s">
        <v>81</v>
      </c>
      <c r="F116" s="7" t="s">
        <v>17</v>
      </c>
      <c r="G116" s="7">
        <v>507</v>
      </c>
      <c r="H116" s="7">
        <v>8</v>
      </c>
      <c r="I116" s="7">
        <v>1</v>
      </c>
      <c r="J116" s="7">
        <v>7.04</v>
      </c>
    </row>
    <row r="117" spans="1:10" x14ac:dyDescent="0.25">
      <c r="A117" s="7">
        <v>7</v>
      </c>
      <c r="B117" s="8" t="s">
        <v>208</v>
      </c>
      <c r="C117" s="7" t="s">
        <v>46</v>
      </c>
      <c r="D117" s="7" t="s">
        <v>62</v>
      </c>
      <c r="E117" s="7" t="s">
        <v>81</v>
      </c>
      <c r="F117" s="7" t="s">
        <v>17</v>
      </c>
      <c r="G117" s="7">
        <v>482</v>
      </c>
      <c r="H117" s="7">
        <v>3</v>
      </c>
      <c r="I117" s="7">
        <v>1</v>
      </c>
      <c r="J117" s="7">
        <v>6.69</v>
      </c>
    </row>
    <row r="118" spans="1:10" x14ac:dyDescent="0.25">
      <c r="A118" s="7">
        <v>8</v>
      </c>
      <c r="B118" s="8" t="s">
        <v>210</v>
      </c>
      <c r="C118" s="7" t="s">
        <v>104</v>
      </c>
      <c r="D118" s="7" t="s">
        <v>62</v>
      </c>
      <c r="E118" s="7" t="s">
        <v>81</v>
      </c>
      <c r="F118" s="7" t="s">
        <v>17</v>
      </c>
      <c r="G118" s="7">
        <v>476</v>
      </c>
      <c r="H118" s="7">
        <v>6</v>
      </c>
      <c r="I118" s="7">
        <v>1</v>
      </c>
      <c r="J118" s="7">
        <v>6.61</v>
      </c>
    </row>
    <row r="119" spans="1:10" x14ac:dyDescent="0.25">
      <c r="A119" s="7">
        <v>9</v>
      </c>
      <c r="B119" s="8" t="s">
        <v>289</v>
      </c>
      <c r="C119" s="7" t="s">
        <v>99</v>
      </c>
      <c r="D119" s="7" t="s">
        <v>62</v>
      </c>
      <c r="E119" s="7" t="s">
        <v>81</v>
      </c>
      <c r="F119" s="7" t="s">
        <v>17</v>
      </c>
      <c r="G119" s="7">
        <v>468</v>
      </c>
      <c r="H119" s="7">
        <v>1</v>
      </c>
      <c r="I119" s="7">
        <v>1</v>
      </c>
      <c r="J119" s="7">
        <v>6.5</v>
      </c>
    </row>
    <row r="120" spans="1:10" x14ac:dyDescent="0.25">
      <c r="A120" s="7">
        <v>10</v>
      </c>
      <c r="B120" s="8" t="s">
        <v>207</v>
      </c>
      <c r="C120" s="7" t="s">
        <v>21</v>
      </c>
      <c r="D120" s="7" t="s">
        <v>62</v>
      </c>
      <c r="E120" s="7" t="s">
        <v>81</v>
      </c>
      <c r="F120" s="7" t="s">
        <v>17</v>
      </c>
      <c r="G120" s="7">
        <v>443</v>
      </c>
      <c r="H120" s="7">
        <v>3</v>
      </c>
      <c r="I120" s="7">
        <v>2</v>
      </c>
      <c r="J120" s="7">
        <v>6.15</v>
      </c>
    </row>
    <row r="121" spans="1:10" x14ac:dyDescent="0.25">
      <c r="A121" s="7">
        <v>11</v>
      </c>
      <c r="B121" s="8" t="s">
        <v>211</v>
      </c>
      <c r="C121" s="7" t="s">
        <v>59</v>
      </c>
      <c r="D121" s="7" t="s">
        <v>62</v>
      </c>
      <c r="E121" s="7" t="s">
        <v>81</v>
      </c>
      <c r="F121" s="7" t="s">
        <v>17</v>
      </c>
      <c r="G121" s="7">
        <v>290</v>
      </c>
      <c r="H121" s="7">
        <v>2</v>
      </c>
      <c r="I121" s="7">
        <v>1</v>
      </c>
      <c r="J121" s="7">
        <v>4.03</v>
      </c>
    </row>
    <row r="122" spans="1:10" x14ac:dyDescent="0.25">
      <c r="A122" s="7">
        <v>1</v>
      </c>
      <c r="B122" s="8" t="s">
        <v>653</v>
      </c>
      <c r="C122" s="7" t="s">
        <v>34</v>
      </c>
      <c r="D122" s="7" t="s">
        <v>62</v>
      </c>
      <c r="E122" s="7" t="s">
        <v>85</v>
      </c>
      <c r="F122" s="7" t="s">
        <v>17</v>
      </c>
      <c r="G122" s="7">
        <v>622</v>
      </c>
      <c r="H122" s="7">
        <v>17</v>
      </c>
      <c r="I122" s="7">
        <v>5</v>
      </c>
      <c r="J122" s="7">
        <v>8.64</v>
      </c>
    </row>
    <row r="123" spans="1:10" x14ac:dyDescent="0.25">
      <c r="A123" s="7">
        <v>2</v>
      </c>
      <c r="B123" s="8" t="s">
        <v>290</v>
      </c>
      <c r="C123" s="7" t="s">
        <v>238</v>
      </c>
      <c r="D123" s="7" t="s">
        <v>62</v>
      </c>
      <c r="E123" s="7" t="s">
        <v>85</v>
      </c>
      <c r="F123" s="7" t="s">
        <v>17</v>
      </c>
      <c r="G123" s="7">
        <v>615</v>
      </c>
      <c r="H123" s="7">
        <v>16</v>
      </c>
      <c r="I123" s="7">
        <v>5</v>
      </c>
      <c r="J123" s="7">
        <v>8.5399999999999991</v>
      </c>
    </row>
    <row r="124" spans="1:10" x14ac:dyDescent="0.25">
      <c r="A124" s="7">
        <v>3</v>
      </c>
      <c r="B124" s="8" t="s">
        <v>212</v>
      </c>
      <c r="C124" s="7" t="s">
        <v>28</v>
      </c>
      <c r="D124" s="7" t="s">
        <v>62</v>
      </c>
      <c r="E124" s="7" t="s">
        <v>85</v>
      </c>
      <c r="F124" s="7" t="s">
        <v>17</v>
      </c>
      <c r="G124" s="7">
        <v>613</v>
      </c>
      <c r="H124" s="7">
        <v>16</v>
      </c>
      <c r="I124" s="7">
        <v>7</v>
      </c>
      <c r="J124" s="7">
        <v>8.51</v>
      </c>
    </row>
    <row r="125" spans="1:10" x14ac:dyDescent="0.25">
      <c r="A125" s="7">
        <v>4</v>
      </c>
      <c r="B125" s="8" t="s">
        <v>214</v>
      </c>
      <c r="C125" s="7" t="s">
        <v>55</v>
      </c>
      <c r="D125" s="7" t="s">
        <v>62</v>
      </c>
      <c r="E125" s="7" t="s">
        <v>85</v>
      </c>
      <c r="F125" s="7" t="s">
        <v>17</v>
      </c>
      <c r="G125" s="7">
        <v>604</v>
      </c>
      <c r="H125" s="7">
        <v>11</v>
      </c>
      <c r="I125" s="7">
        <v>4</v>
      </c>
      <c r="J125" s="7">
        <v>8.39</v>
      </c>
    </row>
    <row r="126" spans="1:10" x14ac:dyDescent="0.25">
      <c r="A126" s="7">
        <v>5</v>
      </c>
      <c r="B126" s="8" t="s">
        <v>213</v>
      </c>
      <c r="C126" s="7" t="s">
        <v>36</v>
      </c>
      <c r="D126" s="7" t="s">
        <v>62</v>
      </c>
      <c r="E126" s="7" t="s">
        <v>85</v>
      </c>
      <c r="F126" s="7" t="s">
        <v>17</v>
      </c>
      <c r="G126" s="7">
        <v>586</v>
      </c>
      <c r="H126" s="7">
        <v>7</v>
      </c>
      <c r="I126" s="7">
        <v>1</v>
      </c>
      <c r="J126" s="7">
        <v>8.14</v>
      </c>
    </row>
    <row r="127" spans="1:10" x14ac:dyDescent="0.25">
      <c r="A127" s="7">
        <v>6</v>
      </c>
      <c r="B127" s="8" t="s">
        <v>292</v>
      </c>
      <c r="C127" s="7" t="s">
        <v>28</v>
      </c>
      <c r="D127" s="7" t="s">
        <v>62</v>
      </c>
      <c r="E127" s="7" t="s">
        <v>85</v>
      </c>
      <c r="F127" s="7" t="s">
        <v>17</v>
      </c>
      <c r="G127" s="7">
        <v>577</v>
      </c>
      <c r="H127" s="7">
        <v>11</v>
      </c>
      <c r="I127" s="7">
        <v>2</v>
      </c>
      <c r="J127" s="7">
        <v>8.01</v>
      </c>
    </row>
    <row r="128" spans="1:10" x14ac:dyDescent="0.25">
      <c r="A128" s="7">
        <v>7</v>
      </c>
      <c r="B128" s="8" t="s">
        <v>215</v>
      </c>
      <c r="C128" s="7" t="s">
        <v>23</v>
      </c>
      <c r="D128" s="7" t="s">
        <v>62</v>
      </c>
      <c r="E128" s="7" t="s">
        <v>85</v>
      </c>
      <c r="F128" s="7" t="s">
        <v>17</v>
      </c>
      <c r="G128" s="7">
        <v>554</v>
      </c>
      <c r="H128" s="7">
        <v>10</v>
      </c>
      <c r="I128" s="7">
        <v>2</v>
      </c>
      <c r="J128" s="7">
        <v>7.69</v>
      </c>
    </row>
    <row r="129" spans="1:10" x14ac:dyDescent="0.25">
      <c r="A129" s="7">
        <v>8</v>
      </c>
      <c r="B129" s="8" t="s">
        <v>291</v>
      </c>
      <c r="C129" s="7" t="s">
        <v>49</v>
      </c>
      <c r="D129" s="7" t="s">
        <v>62</v>
      </c>
      <c r="E129" s="7" t="s">
        <v>85</v>
      </c>
      <c r="F129" s="7" t="s">
        <v>17</v>
      </c>
      <c r="G129" s="7">
        <v>544</v>
      </c>
      <c r="H129" s="7">
        <v>8</v>
      </c>
      <c r="I129" s="7">
        <v>3</v>
      </c>
      <c r="J129" s="7">
        <v>7.56</v>
      </c>
    </row>
    <row r="130" spans="1:10" x14ac:dyDescent="0.25">
      <c r="A130" s="7">
        <v>9</v>
      </c>
      <c r="B130" s="8" t="s">
        <v>295</v>
      </c>
      <c r="C130" s="7" t="s">
        <v>264</v>
      </c>
      <c r="D130" s="7" t="s">
        <v>62</v>
      </c>
      <c r="E130" s="7" t="s">
        <v>85</v>
      </c>
      <c r="F130" s="7" t="s">
        <v>17</v>
      </c>
      <c r="G130" s="7">
        <v>540</v>
      </c>
      <c r="H130" s="7">
        <v>8</v>
      </c>
      <c r="I130" s="7">
        <v>5</v>
      </c>
      <c r="J130" s="7">
        <v>7.5</v>
      </c>
    </row>
    <row r="131" spans="1:10" x14ac:dyDescent="0.25">
      <c r="A131" s="7">
        <v>10</v>
      </c>
      <c r="B131" s="8" t="s">
        <v>235</v>
      </c>
      <c r="C131" s="7" t="s">
        <v>21</v>
      </c>
      <c r="D131" s="7" t="s">
        <v>62</v>
      </c>
      <c r="E131" s="7" t="s">
        <v>85</v>
      </c>
      <c r="F131" s="7" t="s">
        <v>17</v>
      </c>
      <c r="G131" s="7">
        <v>531</v>
      </c>
      <c r="H131" s="7">
        <v>5</v>
      </c>
      <c r="I131" s="7">
        <v>2</v>
      </c>
      <c r="J131" s="7">
        <v>7.38</v>
      </c>
    </row>
    <row r="132" spans="1:10" x14ac:dyDescent="0.25">
      <c r="A132" s="7">
        <v>11</v>
      </c>
      <c r="B132" s="8" t="s">
        <v>294</v>
      </c>
      <c r="C132" s="7" t="s">
        <v>264</v>
      </c>
      <c r="D132" s="7" t="s">
        <v>62</v>
      </c>
      <c r="E132" s="7" t="s">
        <v>85</v>
      </c>
      <c r="F132" s="7" t="s">
        <v>17</v>
      </c>
      <c r="G132" s="7">
        <v>530</v>
      </c>
      <c r="H132" s="7">
        <v>12</v>
      </c>
      <c r="I132" s="7">
        <v>4</v>
      </c>
      <c r="J132" s="7">
        <v>7.36</v>
      </c>
    </row>
    <row r="133" spans="1:10" x14ac:dyDescent="0.25">
      <c r="A133" s="7">
        <v>12</v>
      </c>
      <c r="B133" s="8" t="s">
        <v>293</v>
      </c>
      <c r="C133" s="7" t="s">
        <v>238</v>
      </c>
      <c r="D133" s="7" t="s">
        <v>62</v>
      </c>
      <c r="E133" s="7" t="s">
        <v>85</v>
      </c>
      <c r="F133" s="7" t="s">
        <v>17</v>
      </c>
      <c r="G133" s="7">
        <v>527</v>
      </c>
      <c r="H133" s="7">
        <v>9</v>
      </c>
      <c r="I133" s="7">
        <v>2</v>
      </c>
      <c r="J133" s="7">
        <v>7.32</v>
      </c>
    </row>
    <row r="134" spans="1:10" x14ac:dyDescent="0.25">
      <c r="A134" s="7">
        <v>13</v>
      </c>
      <c r="B134" s="8" t="s">
        <v>250</v>
      </c>
      <c r="C134" s="7" t="s">
        <v>137</v>
      </c>
      <c r="D134" s="7" t="s">
        <v>62</v>
      </c>
      <c r="E134" s="7" t="s">
        <v>85</v>
      </c>
      <c r="F134" s="7" t="s">
        <v>17</v>
      </c>
      <c r="G134" s="7">
        <v>524</v>
      </c>
      <c r="H134" s="7">
        <v>7</v>
      </c>
      <c r="I134" s="7">
        <v>3</v>
      </c>
      <c r="J134" s="7">
        <v>7.28</v>
      </c>
    </row>
    <row r="135" spans="1:10" x14ac:dyDescent="0.25">
      <c r="A135" s="7">
        <v>14</v>
      </c>
      <c r="B135" s="8" t="s">
        <v>654</v>
      </c>
      <c r="C135" s="7" t="s">
        <v>48</v>
      </c>
      <c r="D135" s="7" t="s">
        <v>62</v>
      </c>
      <c r="E135" s="7" t="s">
        <v>85</v>
      </c>
      <c r="F135" s="7" t="s">
        <v>17</v>
      </c>
      <c r="G135" s="7">
        <v>504</v>
      </c>
      <c r="H135" s="7">
        <v>4</v>
      </c>
      <c r="I135" s="7">
        <v>0</v>
      </c>
      <c r="J135" s="7">
        <v>7</v>
      </c>
    </row>
    <row r="136" spans="1:10" x14ac:dyDescent="0.25">
      <c r="A136" s="7">
        <v>15</v>
      </c>
      <c r="B136" s="8" t="s">
        <v>655</v>
      </c>
      <c r="C136" s="7" t="s">
        <v>656</v>
      </c>
      <c r="D136" s="7" t="s">
        <v>62</v>
      </c>
      <c r="E136" s="7" t="s">
        <v>85</v>
      </c>
      <c r="F136" s="7" t="s">
        <v>17</v>
      </c>
      <c r="G136" s="7">
        <v>420</v>
      </c>
      <c r="H136" s="7">
        <v>2</v>
      </c>
      <c r="I136" s="7">
        <v>1</v>
      </c>
      <c r="J136" s="7">
        <v>5.83</v>
      </c>
    </row>
    <row r="137" spans="1:10" x14ac:dyDescent="0.25">
      <c r="A137" s="7">
        <v>1</v>
      </c>
      <c r="B137" s="8" t="s">
        <v>280</v>
      </c>
      <c r="C137" s="7" t="s">
        <v>267</v>
      </c>
      <c r="D137" s="7" t="s">
        <v>62</v>
      </c>
      <c r="E137" s="7" t="s">
        <v>163</v>
      </c>
      <c r="F137" s="7" t="s">
        <v>17</v>
      </c>
      <c r="G137" s="7">
        <v>622</v>
      </c>
      <c r="H137" s="7">
        <v>18</v>
      </c>
      <c r="I137" s="7">
        <v>7</v>
      </c>
      <c r="J137" s="7">
        <v>8.64</v>
      </c>
    </row>
    <row r="138" spans="1:10" x14ac:dyDescent="0.25">
      <c r="A138" s="7">
        <v>2</v>
      </c>
      <c r="B138" s="8" t="s">
        <v>296</v>
      </c>
      <c r="C138" s="7" t="s">
        <v>264</v>
      </c>
      <c r="D138" s="7" t="s">
        <v>62</v>
      </c>
      <c r="E138" s="7" t="s">
        <v>163</v>
      </c>
      <c r="F138" s="7" t="s">
        <v>17</v>
      </c>
      <c r="G138" s="7">
        <v>554</v>
      </c>
      <c r="H138" s="7">
        <v>7</v>
      </c>
      <c r="I138" s="7">
        <v>1</v>
      </c>
      <c r="J138" s="7">
        <v>7.69</v>
      </c>
    </row>
    <row r="139" spans="1:10" x14ac:dyDescent="0.25">
      <c r="A139" s="7">
        <v>3</v>
      </c>
      <c r="B139" s="7" t="s">
        <v>657</v>
      </c>
      <c r="C139" s="7" t="s">
        <v>99</v>
      </c>
      <c r="D139" s="7" t="s">
        <v>62</v>
      </c>
      <c r="E139" s="7" t="s">
        <v>163</v>
      </c>
      <c r="F139" s="7" t="s">
        <v>17</v>
      </c>
      <c r="G139" s="7">
        <v>540</v>
      </c>
      <c r="H139" s="7">
        <v>6</v>
      </c>
      <c r="I139" s="7">
        <v>1</v>
      </c>
      <c r="J139" s="7">
        <v>7.5</v>
      </c>
    </row>
    <row r="140" spans="1:10" x14ac:dyDescent="0.25">
      <c r="A140" s="7">
        <v>4</v>
      </c>
      <c r="B140" s="8" t="s">
        <v>658</v>
      </c>
      <c r="C140" s="7" t="s">
        <v>104</v>
      </c>
      <c r="D140" s="7" t="s">
        <v>62</v>
      </c>
      <c r="E140" s="7" t="s">
        <v>163</v>
      </c>
      <c r="F140" s="7" t="s">
        <v>17</v>
      </c>
      <c r="G140" s="7">
        <v>539</v>
      </c>
      <c r="H140" s="7">
        <v>9</v>
      </c>
      <c r="I140" s="7">
        <v>3</v>
      </c>
      <c r="J140" s="7">
        <v>7.49</v>
      </c>
    </row>
    <row r="141" spans="1:10" x14ac:dyDescent="0.25">
      <c r="A141" s="7">
        <v>5</v>
      </c>
      <c r="B141" s="8" t="s">
        <v>659</v>
      </c>
      <c r="C141" s="7" t="s">
        <v>267</v>
      </c>
      <c r="D141" s="7" t="s">
        <v>62</v>
      </c>
      <c r="E141" s="7" t="s">
        <v>163</v>
      </c>
      <c r="F141" s="7" t="s">
        <v>17</v>
      </c>
      <c r="G141" s="7">
        <v>487</v>
      </c>
      <c r="H141" s="7">
        <v>7</v>
      </c>
      <c r="I141" s="7">
        <v>2</v>
      </c>
      <c r="J141" s="7">
        <v>6.76</v>
      </c>
    </row>
    <row r="142" spans="1:10" x14ac:dyDescent="0.25">
      <c r="A142" s="7">
        <v>1</v>
      </c>
      <c r="B142" s="8" t="s">
        <v>216</v>
      </c>
      <c r="C142" s="7" t="s">
        <v>59</v>
      </c>
      <c r="D142" s="7" t="s">
        <v>62</v>
      </c>
      <c r="E142" s="7" t="s">
        <v>164</v>
      </c>
      <c r="F142" s="7" t="s">
        <v>17</v>
      </c>
      <c r="G142" s="7">
        <v>647</v>
      </c>
      <c r="H142" s="7">
        <v>22</v>
      </c>
      <c r="I142" s="7">
        <v>8</v>
      </c>
      <c r="J142" s="7">
        <v>8.99</v>
      </c>
    </row>
    <row r="143" spans="1:10" x14ac:dyDescent="0.25">
      <c r="A143" s="7">
        <v>2</v>
      </c>
      <c r="B143" s="8" t="s">
        <v>297</v>
      </c>
      <c r="C143" s="7" t="s">
        <v>59</v>
      </c>
      <c r="D143" s="7" t="s">
        <v>62</v>
      </c>
      <c r="E143" s="7" t="s">
        <v>164</v>
      </c>
      <c r="F143" s="7" t="s">
        <v>17</v>
      </c>
      <c r="G143" s="7">
        <v>645</v>
      </c>
      <c r="H143" s="7">
        <v>24</v>
      </c>
      <c r="I143" s="7">
        <v>11</v>
      </c>
      <c r="J143" s="7">
        <v>8.9600000000000009</v>
      </c>
    </row>
    <row r="144" spans="1:10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</row>
    <row r="145" spans="1:10" x14ac:dyDescent="0.25">
      <c r="A145" s="4"/>
      <c r="B145" s="5"/>
      <c r="C145" s="4"/>
      <c r="D145" s="4"/>
      <c r="E145" s="4"/>
      <c r="F145" s="4"/>
      <c r="G145" s="4"/>
      <c r="H145" s="4"/>
      <c r="I145" s="4"/>
      <c r="J145" s="4"/>
    </row>
    <row r="146" spans="1:10" x14ac:dyDescent="0.25">
      <c r="A146" s="4"/>
      <c r="B146" s="5"/>
      <c r="C146" s="4"/>
      <c r="D146" s="4"/>
      <c r="E146" s="4"/>
      <c r="F146" s="4"/>
      <c r="G146" s="4"/>
      <c r="H146" s="4"/>
      <c r="I146" s="4"/>
      <c r="J146" s="4"/>
    </row>
    <row r="147" spans="1:10" x14ac:dyDescent="0.25">
      <c r="A147" s="4"/>
      <c r="B147" s="5"/>
      <c r="C147" s="4"/>
      <c r="D147" s="4"/>
      <c r="E147" s="4"/>
      <c r="F147" s="4"/>
      <c r="G147" s="4"/>
      <c r="H147" s="4"/>
      <c r="I147" s="4"/>
      <c r="J147" s="4"/>
    </row>
    <row r="148" spans="1:10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</row>
    <row r="149" spans="1:10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</row>
    <row r="150" spans="1:10" x14ac:dyDescent="0.25">
      <c r="A150" s="4"/>
      <c r="B150" s="5"/>
      <c r="C150" s="4"/>
      <c r="D150" s="4"/>
      <c r="E150" s="4"/>
      <c r="F150" s="4"/>
      <c r="G150" s="4"/>
      <c r="H150" s="4"/>
      <c r="I150" s="4"/>
      <c r="J150" s="4"/>
    </row>
    <row r="151" spans="1:10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</row>
    <row r="152" spans="1:10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</row>
    <row r="153" spans="1:10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</row>
    <row r="154" spans="1:10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</row>
    <row r="155" spans="1:10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</row>
    <row r="156" spans="1:10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</row>
    <row r="157" spans="1:10" x14ac:dyDescent="0.25">
      <c r="A157" s="4"/>
      <c r="B157" s="5"/>
      <c r="C157" s="4"/>
      <c r="D157" s="4"/>
      <c r="E157" s="4"/>
      <c r="F157" s="4"/>
      <c r="G157" s="4"/>
      <c r="H157" s="4"/>
      <c r="I157" s="4"/>
      <c r="J157" s="4"/>
    </row>
    <row r="158" spans="1:10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</row>
    <row r="159" spans="1:10" x14ac:dyDescent="0.25">
      <c r="A159" s="4"/>
      <c r="B159" s="5"/>
      <c r="C159" s="4"/>
      <c r="D159" s="4"/>
      <c r="E159" s="4"/>
      <c r="F159" s="4"/>
      <c r="G159" s="4"/>
      <c r="H159" s="4"/>
      <c r="I159" s="4"/>
      <c r="J159" s="4"/>
    </row>
    <row r="160" spans="1:10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</row>
    <row r="161" spans="1:10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</row>
    <row r="162" spans="1:10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</row>
    <row r="163" spans="1:10" x14ac:dyDescent="0.25">
      <c r="A163" s="4"/>
      <c r="B163" s="5"/>
      <c r="C163" s="4"/>
      <c r="D163" s="4"/>
      <c r="E163" s="4"/>
      <c r="F163" s="4"/>
      <c r="G163" s="4"/>
      <c r="H163" s="4"/>
      <c r="I163" s="4"/>
      <c r="J163" s="4"/>
    </row>
    <row r="164" spans="1:10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</row>
    <row r="165" spans="1:10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</row>
    <row r="166" spans="1:10" x14ac:dyDescent="0.25">
      <c r="A166" s="4"/>
      <c r="B166" s="5"/>
      <c r="C166" s="4"/>
      <c r="D166" s="4"/>
      <c r="E166" s="4"/>
      <c r="F166" s="4"/>
      <c r="G166" s="4"/>
      <c r="H166" s="4"/>
      <c r="I166" s="4"/>
      <c r="J166" s="4"/>
    </row>
    <row r="167" spans="1:10" x14ac:dyDescent="0.25">
      <c r="A167" s="4"/>
      <c r="B167" s="5"/>
      <c r="C167" s="4"/>
      <c r="D167" s="4"/>
      <c r="E167" s="4"/>
      <c r="F167" s="4"/>
      <c r="G167" s="4"/>
      <c r="H167" s="4"/>
      <c r="I167" s="4"/>
      <c r="J167" s="4"/>
    </row>
    <row r="168" spans="1:10" x14ac:dyDescent="0.25">
      <c r="A168" s="4"/>
      <c r="B168" s="5"/>
      <c r="C168" s="4"/>
      <c r="D168" s="4"/>
      <c r="E168" s="4"/>
      <c r="F168" s="4"/>
      <c r="G168" s="4"/>
      <c r="H168" s="4"/>
      <c r="I168" s="4"/>
      <c r="J168" s="4"/>
    </row>
    <row r="169" spans="1:10" x14ac:dyDescent="0.25">
      <c r="A169" s="4"/>
      <c r="B169" s="5"/>
      <c r="C169" s="4"/>
      <c r="D169" s="4"/>
      <c r="E169" s="4"/>
      <c r="F169" s="4"/>
      <c r="G169" s="4"/>
      <c r="H169" s="4"/>
      <c r="I169" s="4"/>
      <c r="J169" s="4"/>
    </row>
    <row r="170" spans="1:10" x14ac:dyDescent="0.25">
      <c r="A170" s="4"/>
      <c r="B170" s="5"/>
      <c r="C170" s="4"/>
      <c r="D170" s="4"/>
      <c r="E170" s="4"/>
      <c r="F170" s="4"/>
      <c r="G170" s="4"/>
      <c r="H170" s="4"/>
      <c r="I170" s="4"/>
      <c r="J170" s="4"/>
    </row>
    <row r="171" spans="1:10" x14ac:dyDescent="0.25">
      <c r="A171" s="4"/>
      <c r="B171" s="5"/>
      <c r="C171" s="4"/>
      <c r="D171" s="4"/>
      <c r="E171" s="4"/>
      <c r="F171" s="4"/>
      <c r="G171" s="4"/>
      <c r="H171" s="4"/>
      <c r="I171" s="4"/>
      <c r="J171" s="4"/>
    </row>
    <row r="172" spans="1:10" x14ac:dyDescent="0.25">
      <c r="A172" s="4"/>
      <c r="B172" s="5"/>
      <c r="C172" s="4"/>
      <c r="D172" s="4"/>
      <c r="E172" s="4"/>
      <c r="F172" s="4"/>
      <c r="G172" s="4"/>
      <c r="H172" s="4"/>
      <c r="I172" s="4"/>
      <c r="J172" s="4"/>
    </row>
    <row r="173" spans="1:10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</row>
    <row r="174" spans="1:10" x14ac:dyDescent="0.25">
      <c r="A174" s="4"/>
      <c r="B174" s="5"/>
      <c r="C174" s="4"/>
      <c r="D174" s="4"/>
      <c r="E174" s="4"/>
      <c r="F174" s="4"/>
      <c r="G174" s="4"/>
      <c r="H174" s="4"/>
      <c r="I174" s="4"/>
      <c r="J174" s="4"/>
    </row>
    <row r="175" spans="1:10" x14ac:dyDescent="0.25">
      <c r="A175" s="4"/>
      <c r="B175" s="5"/>
      <c r="C175" s="4"/>
      <c r="D175" s="4"/>
      <c r="E175" s="4"/>
      <c r="F175" s="4"/>
      <c r="G175" s="4"/>
      <c r="H175" s="4"/>
      <c r="I175" s="4"/>
      <c r="J175" s="4"/>
    </row>
    <row r="176" spans="1:10" x14ac:dyDescent="0.25">
      <c r="A176" s="4"/>
      <c r="B176" s="5"/>
      <c r="C176" s="4"/>
      <c r="D176" s="4"/>
      <c r="E176" s="4"/>
      <c r="F176" s="4"/>
      <c r="G176" s="4"/>
      <c r="H176" s="4"/>
      <c r="I176" s="4"/>
      <c r="J176" s="4"/>
    </row>
    <row r="177" spans="1:10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</row>
    <row r="178" spans="1:10" x14ac:dyDescent="0.25">
      <c r="A178" s="4"/>
      <c r="B178" s="5"/>
      <c r="C178" s="4"/>
      <c r="D178" s="4"/>
      <c r="E178" s="4"/>
      <c r="F178" s="4"/>
      <c r="G178" s="4"/>
      <c r="H178" s="4"/>
      <c r="I178" s="4"/>
      <c r="J178" s="4"/>
    </row>
    <row r="179" spans="1:10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</row>
    <row r="180" spans="1:10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</row>
    <row r="181" spans="1:10" x14ac:dyDescent="0.25">
      <c r="A181" s="4"/>
      <c r="B181" s="5"/>
      <c r="C181" s="4"/>
      <c r="D181" s="4"/>
      <c r="E181" s="4"/>
      <c r="F181" s="4"/>
      <c r="G181" s="4"/>
      <c r="H181" s="4"/>
      <c r="I181" s="4"/>
      <c r="J181" s="4"/>
    </row>
    <row r="182" spans="1:10" x14ac:dyDescent="0.25">
      <c r="A182" s="4"/>
      <c r="B182" s="5"/>
      <c r="C182" s="4"/>
      <c r="D182" s="4"/>
      <c r="E182" s="4"/>
      <c r="F182" s="4"/>
      <c r="G182" s="4"/>
      <c r="H182" s="4"/>
      <c r="I182" s="4"/>
      <c r="J182" s="4"/>
    </row>
    <row r="183" spans="1:10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</row>
    <row r="184" spans="1:10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</row>
    <row r="185" spans="1:10" x14ac:dyDescent="0.25">
      <c r="A185" s="4"/>
      <c r="B185" s="5"/>
      <c r="C185" s="4"/>
      <c r="D185" s="4"/>
      <c r="E185" s="4"/>
      <c r="F185" s="4"/>
      <c r="G185" s="4"/>
      <c r="H185" s="4"/>
      <c r="I185" s="4"/>
      <c r="J185" s="4"/>
    </row>
    <row r="186" spans="1:10" x14ac:dyDescent="0.25">
      <c r="A186" s="4"/>
      <c r="B186" s="5"/>
      <c r="C186" s="4"/>
      <c r="D186" s="4"/>
      <c r="E186" s="4"/>
      <c r="F186" s="4"/>
      <c r="G186" s="4"/>
      <c r="H186" s="4"/>
      <c r="I186" s="4"/>
      <c r="J186" s="4"/>
    </row>
    <row r="187" spans="1:10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</row>
    <row r="188" spans="1:10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</row>
    <row r="189" spans="1:10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</row>
    <row r="190" spans="1:10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</row>
    <row r="191" spans="1:10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</row>
    <row r="192" spans="1:10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</row>
    <row r="193" spans="1:10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</row>
    <row r="194" spans="1:10" x14ac:dyDescent="0.25">
      <c r="A194" s="4"/>
      <c r="B194" s="5"/>
      <c r="C194" s="4"/>
      <c r="D194" s="4"/>
      <c r="E194" s="4"/>
      <c r="F194" s="4"/>
      <c r="G194" s="4"/>
      <c r="H194" s="4"/>
      <c r="I194" s="4"/>
      <c r="J194" s="4"/>
    </row>
    <row r="195" spans="1:10" x14ac:dyDescent="0.25">
      <c r="A195" s="4"/>
      <c r="B195" s="5"/>
      <c r="C195" s="4"/>
      <c r="D195" s="4"/>
      <c r="E195" s="4"/>
      <c r="F195" s="4"/>
      <c r="G195" s="4"/>
      <c r="H195" s="4"/>
      <c r="I195" s="4"/>
      <c r="J195" s="4"/>
    </row>
    <row r="196" spans="1:10" x14ac:dyDescent="0.25">
      <c r="A196" s="4"/>
      <c r="B196" s="5"/>
      <c r="C196" s="4"/>
      <c r="D196" s="4"/>
      <c r="E196" s="4"/>
      <c r="F196" s="4"/>
      <c r="G196" s="4"/>
      <c r="H196" s="4"/>
      <c r="I196" s="4"/>
      <c r="J196" s="4"/>
    </row>
    <row r="197" spans="1:10" x14ac:dyDescent="0.25">
      <c r="A197" s="4"/>
      <c r="B197" s="5"/>
      <c r="C197" s="4"/>
      <c r="D197" s="4"/>
      <c r="E197" s="4"/>
      <c r="F197" s="4"/>
      <c r="G197" s="4"/>
      <c r="H197" s="4"/>
      <c r="I197" s="4"/>
      <c r="J197" s="4"/>
    </row>
    <row r="198" spans="1:10" x14ac:dyDescent="0.25">
      <c r="A198" s="4"/>
      <c r="B198" s="5"/>
      <c r="C198" s="4"/>
      <c r="D198" s="4"/>
      <c r="E198" s="4"/>
      <c r="F198" s="4"/>
      <c r="G198" s="4"/>
      <c r="H198" s="4"/>
      <c r="I198" s="4"/>
      <c r="J198" s="4"/>
    </row>
    <row r="199" spans="1:10" x14ac:dyDescent="0.25">
      <c r="A199" s="4"/>
      <c r="B199" s="5"/>
      <c r="C199" s="4"/>
      <c r="D199" s="4"/>
      <c r="E199" s="4"/>
      <c r="F199" s="4"/>
      <c r="G199" s="4"/>
      <c r="H199" s="4"/>
      <c r="I199" s="4"/>
      <c r="J199" s="4"/>
    </row>
    <row r="200" spans="1:10" x14ac:dyDescent="0.25">
      <c r="A200" s="4"/>
      <c r="B200" s="5"/>
      <c r="C200" s="4"/>
      <c r="D200" s="4"/>
      <c r="E200" s="4"/>
      <c r="F200" s="4"/>
      <c r="G200" s="4"/>
      <c r="H200" s="4"/>
      <c r="I200" s="4"/>
      <c r="J200" s="4"/>
    </row>
    <row r="201" spans="1:10" x14ac:dyDescent="0.25">
      <c r="A201" s="4"/>
      <c r="B201" s="5"/>
      <c r="C201" s="4"/>
      <c r="D201" s="4"/>
      <c r="E201" s="4"/>
      <c r="F201" s="4"/>
      <c r="G201" s="4"/>
      <c r="H201" s="4"/>
      <c r="I201" s="4"/>
      <c r="J201" s="4"/>
    </row>
    <row r="202" spans="1:10" x14ac:dyDescent="0.25">
      <c r="A202" s="4"/>
      <c r="B202" s="5"/>
      <c r="C202" s="4"/>
      <c r="D202" s="4"/>
      <c r="E202" s="4"/>
      <c r="F202" s="4"/>
      <c r="G202" s="4"/>
      <c r="H202" s="4"/>
      <c r="I202" s="4"/>
      <c r="J202" s="4"/>
    </row>
    <row r="203" spans="1:10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</row>
    <row r="204" spans="1:10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</row>
    <row r="205" spans="1:10" x14ac:dyDescent="0.25">
      <c r="A205" s="4"/>
      <c r="B205" s="5"/>
      <c r="C205" s="4"/>
      <c r="D205" s="4"/>
      <c r="E205" s="4"/>
      <c r="F205" s="4"/>
      <c r="G205" s="4"/>
      <c r="H205" s="4"/>
      <c r="I205" s="4"/>
      <c r="J205" s="4"/>
    </row>
    <row r="206" spans="1:10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</row>
    <row r="207" spans="1:10" x14ac:dyDescent="0.25">
      <c r="A207" s="4"/>
      <c r="B207" s="5"/>
      <c r="C207" s="4"/>
      <c r="D207" s="4"/>
      <c r="E207" s="4"/>
      <c r="F207" s="4"/>
      <c r="G207" s="4"/>
      <c r="H207" s="4"/>
      <c r="I207" s="4"/>
      <c r="J207" s="4"/>
    </row>
    <row r="208" spans="1:10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</row>
    <row r="209" spans="1:10" x14ac:dyDescent="0.25">
      <c r="A209" s="4"/>
      <c r="B209" s="5"/>
      <c r="C209" s="4"/>
      <c r="D209" s="4"/>
      <c r="E209" s="4"/>
      <c r="F209" s="4"/>
      <c r="G209" s="4"/>
      <c r="H209" s="4"/>
      <c r="I209" s="4"/>
      <c r="J209" s="4"/>
    </row>
    <row r="210" spans="1:10" x14ac:dyDescent="0.25">
      <c r="A210" s="4"/>
      <c r="B210" s="5"/>
      <c r="C210" s="4"/>
      <c r="D210" s="4"/>
      <c r="E210" s="4"/>
      <c r="F210" s="4"/>
      <c r="G210" s="4"/>
      <c r="H210" s="4"/>
      <c r="I210" s="4"/>
      <c r="J210" s="4"/>
    </row>
    <row r="211" spans="1:10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</row>
    <row r="212" spans="1:10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</row>
    <row r="213" spans="1:10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</row>
    <row r="214" spans="1:10" x14ac:dyDescent="0.25">
      <c r="A214" s="4"/>
      <c r="B214" s="5"/>
      <c r="C214" s="4"/>
      <c r="D214" s="4"/>
      <c r="E214" s="4"/>
      <c r="F214" s="4"/>
      <c r="G214" s="4"/>
      <c r="H214" s="4"/>
      <c r="I214" s="4"/>
      <c r="J214" s="4"/>
    </row>
    <row r="215" spans="1:10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</row>
    <row r="216" spans="1:10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</row>
    <row r="217" spans="1:10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</row>
    <row r="218" spans="1:10" x14ac:dyDescent="0.25">
      <c r="A218" s="4"/>
      <c r="B218" s="5"/>
      <c r="C218" s="4"/>
      <c r="D218" s="4"/>
      <c r="E218" s="4"/>
      <c r="F218" s="4"/>
      <c r="G218" s="4"/>
      <c r="H218" s="4"/>
      <c r="I218" s="4"/>
      <c r="J218" s="4"/>
    </row>
    <row r="219" spans="1:10" x14ac:dyDescent="0.25">
      <c r="A219" s="4"/>
      <c r="B219" s="5"/>
      <c r="C219" s="4"/>
      <c r="D219" s="4"/>
      <c r="E219" s="4"/>
      <c r="F219" s="4"/>
      <c r="G219" s="4"/>
      <c r="H219" s="4"/>
      <c r="I219" s="4"/>
      <c r="J219" s="4"/>
    </row>
    <row r="220" spans="1:10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</row>
    <row r="221" spans="1:10" x14ac:dyDescent="0.25">
      <c r="A221" s="4"/>
      <c r="B221" s="5"/>
      <c r="C221" s="4"/>
      <c r="D221" s="4"/>
      <c r="E221" s="4"/>
      <c r="F221" s="4"/>
      <c r="G221" s="4"/>
      <c r="H221" s="4"/>
      <c r="I221" s="4"/>
      <c r="J221" s="4"/>
    </row>
    <row r="222" spans="1:10" x14ac:dyDescent="0.25">
      <c r="A222" s="4"/>
      <c r="B222" s="5"/>
      <c r="C222" s="4"/>
      <c r="D222" s="4"/>
      <c r="E222" s="4"/>
      <c r="F222" s="4"/>
      <c r="G222" s="4"/>
      <c r="H222" s="4"/>
      <c r="I222" s="4"/>
      <c r="J222" s="4"/>
    </row>
    <row r="223" spans="1:10" x14ac:dyDescent="0.25">
      <c r="A223" s="4"/>
      <c r="B223" s="5"/>
      <c r="C223" s="4"/>
      <c r="D223" s="4"/>
      <c r="E223" s="4"/>
      <c r="F223" s="4"/>
      <c r="G223" s="4"/>
      <c r="H223" s="4"/>
      <c r="I223" s="4"/>
      <c r="J223" s="4"/>
    </row>
    <row r="224" spans="1:10" x14ac:dyDescent="0.25">
      <c r="A224" s="4"/>
      <c r="B224" s="5"/>
      <c r="C224" s="4"/>
      <c r="D224" s="4"/>
      <c r="E224" s="4"/>
      <c r="F224" s="4"/>
      <c r="G224" s="4"/>
      <c r="H224" s="4"/>
      <c r="I224" s="4"/>
      <c r="J224" s="4"/>
    </row>
    <row r="225" spans="1:10" x14ac:dyDescent="0.25">
      <c r="A225" s="4"/>
      <c r="B225" s="5"/>
      <c r="C225" s="4"/>
      <c r="D225" s="4"/>
      <c r="E225" s="4"/>
      <c r="F225" s="4"/>
      <c r="G225" s="4"/>
      <c r="H225" s="4"/>
      <c r="I225" s="4"/>
      <c r="J225" s="4"/>
    </row>
    <row r="226" spans="1:10" x14ac:dyDescent="0.25">
      <c r="A226" s="4"/>
      <c r="B226" s="5"/>
      <c r="C226" s="4"/>
      <c r="D226" s="4"/>
      <c r="E226" s="4"/>
      <c r="F226" s="4"/>
      <c r="G226" s="4"/>
      <c r="H226" s="4"/>
      <c r="I226" s="4"/>
      <c r="J226" s="4"/>
    </row>
    <row r="227" spans="1:10" x14ac:dyDescent="0.25">
      <c r="A227" s="4"/>
      <c r="B227" s="5"/>
      <c r="C227" s="4"/>
      <c r="D227" s="4"/>
      <c r="E227" s="4"/>
      <c r="F227" s="4"/>
      <c r="G227" s="4"/>
      <c r="H227" s="4"/>
      <c r="I227" s="4"/>
      <c r="J227" s="4"/>
    </row>
    <row r="228" spans="1:10" x14ac:dyDescent="0.25">
      <c r="A228" s="4"/>
      <c r="B228" s="5"/>
      <c r="C228" s="4"/>
      <c r="D228" s="4"/>
      <c r="E228" s="4"/>
      <c r="F228" s="4"/>
      <c r="G228" s="4"/>
      <c r="H228" s="4"/>
      <c r="I228" s="4"/>
      <c r="J228" s="4"/>
    </row>
    <row r="229" spans="1:10" x14ac:dyDescent="0.25">
      <c r="A229" s="4"/>
      <c r="B229" s="5"/>
      <c r="C229" s="4"/>
      <c r="D229" s="4"/>
      <c r="E229" s="4"/>
      <c r="F229" s="4"/>
      <c r="G229" s="4"/>
      <c r="H229" s="4"/>
      <c r="I229" s="4"/>
      <c r="J229" s="4"/>
    </row>
    <row r="230" spans="1:10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</row>
    <row r="231" spans="1:10" x14ac:dyDescent="0.25">
      <c r="A231" s="4"/>
      <c r="B231" s="5"/>
      <c r="C231" s="4"/>
      <c r="D231" s="4"/>
      <c r="E231" s="4"/>
      <c r="F231" s="4"/>
      <c r="G231" s="4"/>
      <c r="H231" s="4"/>
      <c r="I231" s="4"/>
      <c r="J231" s="4"/>
    </row>
    <row r="232" spans="1:10" x14ac:dyDescent="0.25">
      <c r="A232" s="4"/>
      <c r="B232" s="5"/>
      <c r="C232" s="4"/>
      <c r="D232" s="4"/>
      <c r="E232" s="4"/>
      <c r="F232" s="4"/>
      <c r="G232" s="4"/>
      <c r="H232" s="4"/>
      <c r="I232" s="4"/>
      <c r="J232" s="4"/>
    </row>
    <row r="233" spans="1:10" x14ac:dyDescent="0.25">
      <c r="A233" s="4"/>
      <c r="B233" s="5"/>
      <c r="C233" s="4"/>
      <c r="D233" s="4"/>
      <c r="E233" s="4"/>
      <c r="F233" s="4"/>
      <c r="G233" s="4"/>
      <c r="H233" s="4"/>
      <c r="I233" s="4"/>
      <c r="J233" s="4"/>
    </row>
    <row r="234" spans="1:10" x14ac:dyDescent="0.25">
      <c r="A234" s="4"/>
      <c r="B234" s="5"/>
      <c r="C234" s="4"/>
      <c r="D234" s="4"/>
      <c r="E234" s="4"/>
      <c r="F234" s="4"/>
      <c r="G234" s="4"/>
      <c r="H234" s="4"/>
      <c r="I234" s="4"/>
      <c r="J234" s="4"/>
    </row>
    <row r="235" spans="1:10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</row>
    <row r="236" spans="1:10" x14ac:dyDescent="0.25">
      <c r="A236" s="4"/>
      <c r="B236" s="5"/>
      <c r="C236" s="4"/>
      <c r="D236" s="4"/>
      <c r="E236" s="4"/>
      <c r="F236" s="4"/>
      <c r="G236" s="4"/>
      <c r="H236" s="4"/>
      <c r="I236" s="4"/>
      <c r="J236" s="4"/>
    </row>
    <row r="237" spans="1:10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</row>
    <row r="238" spans="1:10" x14ac:dyDescent="0.25">
      <c r="A238" s="4"/>
      <c r="B238" s="5"/>
      <c r="C238" s="4"/>
      <c r="D238" s="4"/>
      <c r="E238" s="4"/>
      <c r="F238" s="4"/>
      <c r="G238" s="4"/>
      <c r="H238" s="4"/>
      <c r="I238" s="4"/>
      <c r="J238" s="4"/>
    </row>
    <row r="239" spans="1:10" x14ac:dyDescent="0.25">
      <c r="A239" s="4"/>
      <c r="B239" s="5"/>
      <c r="C239" s="4"/>
      <c r="D239" s="4"/>
      <c r="E239" s="4"/>
      <c r="F239" s="4"/>
      <c r="G239" s="4"/>
      <c r="H239" s="4"/>
      <c r="I239" s="4"/>
      <c r="J239" s="4"/>
    </row>
    <row r="240" spans="1:10" x14ac:dyDescent="0.25">
      <c r="A240" s="4"/>
      <c r="B240" s="5"/>
      <c r="C240" s="4"/>
      <c r="D240" s="4"/>
      <c r="E240" s="4"/>
      <c r="F240" s="4"/>
      <c r="G240" s="4"/>
      <c r="H240" s="4"/>
      <c r="I240" s="4"/>
      <c r="J240" s="4"/>
    </row>
    <row r="241" spans="1:10" x14ac:dyDescent="0.25">
      <c r="A241" s="4"/>
      <c r="B241" s="5"/>
      <c r="C241" s="4"/>
      <c r="D241" s="4"/>
      <c r="E241" s="4"/>
      <c r="F241" s="4"/>
      <c r="G241" s="4"/>
      <c r="H241" s="4"/>
      <c r="I241" s="4"/>
      <c r="J241" s="4"/>
    </row>
    <row r="242" spans="1:10" x14ac:dyDescent="0.25">
      <c r="A242" s="4"/>
      <c r="B242" s="5"/>
      <c r="C242" s="4"/>
      <c r="D242" s="4"/>
      <c r="E242" s="4"/>
      <c r="F242" s="4"/>
      <c r="G242" s="4"/>
      <c r="H242" s="4"/>
      <c r="I242" s="4"/>
      <c r="J242" s="4"/>
    </row>
    <row r="243" spans="1:10" x14ac:dyDescent="0.25">
      <c r="A243" s="4"/>
      <c r="B243" s="5"/>
      <c r="C243" s="4"/>
      <c r="D243" s="4"/>
      <c r="E243" s="4"/>
      <c r="F243" s="4"/>
      <c r="G243" s="4"/>
      <c r="H243" s="4"/>
      <c r="I243" s="4"/>
      <c r="J243" s="4"/>
    </row>
    <row r="244" spans="1:10" x14ac:dyDescent="0.25">
      <c r="A244" s="4"/>
      <c r="B244" s="5"/>
      <c r="C244" s="4"/>
      <c r="D244" s="4"/>
      <c r="E244" s="4"/>
      <c r="F244" s="4"/>
      <c r="G244" s="4"/>
      <c r="H244" s="4"/>
      <c r="I244" s="4"/>
      <c r="J244" s="4"/>
    </row>
    <row r="245" spans="1:10" x14ac:dyDescent="0.25">
      <c r="A245" s="4"/>
      <c r="B245" s="5"/>
      <c r="C245" s="4"/>
      <c r="D245" s="4"/>
      <c r="E245" s="4"/>
      <c r="F245" s="4"/>
      <c r="G245" s="4"/>
      <c r="H245" s="4"/>
      <c r="I245" s="4"/>
      <c r="J245" s="4"/>
    </row>
    <row r="246" spans="1:10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</row>
    <row r="247" spans="1:10" x14ac:dyDescent="0.25">
      <c r="A247" s="4"/>
      <c r="B247" s="5"/>
      <c r="C247" s="4"/>
      <c r="D247" s="4"/>
      <c r="E247" s="4"/>
      <c r="F247" s="4"/>
      <c r="G247" s="4"/>
      <c r="H247" s="4"/>
      <c r="I247" s="4"/>
      <c r="J247" s="4"/>
    </row>
    <row r="248" spans="1:10" x14ac:dyDescent="0.25">
      <c r="A248" s="4"/>
      <c r="B248" s="5"/>
      <c r="C248" s="4"/>
      <c r="D248" s="4"/>
      <c r="E248" s="4"/>
      <c r="F248" s="4"/>
      <c r="G248" s="4"/>
      <c r="H248" s="4"/>
      <c r="I248" s="4"/>
      <c r="J248" s="4"/>
    </row>
    <row r="249" spans="1:10" x14ac:dyDescent="0.25">
      <c r="A249" s="4"/>
      <c r="B249" s="5"/>
      <c r="C249" s="4"/>
      <c r="D249" s="4"/>
      <c r="E249" s="4"/>
      <c r="F249" s="4"/>
      <c r="G249" s="4"/>
      <c r="H249" s="4"/>
      <c r="I249" s="4"/>
      <c r="J249" s="4"/>
    </row>
    <row r="250" spans="1:10" x14ac:dyDescent="0.25">
      <c r="A250" s="4"/>
      <c r="B250" s="5"/>
      <c r="C250" s="4"/>
      <c r="D250" s="4"/>
      <c r="E250" s="4"/>
      <c r="F250" s="4"/>
      <c r="G250" s="4"/>
      <c r="H250" s="4"/>
      <c r="I250" s="4"/>
      <c r="J250" s="4"/>
    </row>
    <row r="251" spans="1:10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</row>
    <row r="252" spans="1:10" x14ac:dyDescent="0.25">
      <c r="A252" s="4"/>
      <c r="B252" s="5"/>
      <c r="C252" s="4"/>
      <c r="D252" s="4"/>
      <c r="E252" s="4"/>
      <c r="F252" s="4"/>
      <c r="G252" s="4"/>
      <c r="H252" s="4"/>
      <c r="I252" s="4"/>
      <c r="J252" s="4"/>
    </row>
    <row r="253" spans="1:10" x14ac:dyDescent="0.25">
      <c r="A253" s="4"/>
      <c r="B253" s="5"/>
      <c r="C253" s="4"/>
      <c r="D253" s="4"/>
      <c r="E253" s="4"/>
      <c r="F253" s="4"/>
      <c r="G253" s="4"/>
      <c r="H253" s="4"/>
      <c r="I253" s="4"/>
      <c r="J253" s="4"/>
    </row>
    <row r="254" spans="1:10" x14ac:dyDescent="0.25">
      <c r="A254" s="4"/>
      <c r="B254" s="5"/>
      <c r="C254" s="4"/>
      <c r="D254" s="4"/>
      <c r="E254" s="4"/>
      <c r="F254" s="4"/>
      <c r="G254" s="4"/>
      <c r="H254" s="4"/>
      <c r="I254" s="4"/>
      <c r="J254" s="4"/>
    </row>
    <row r="255" spans="1:10" x14ac:dyDescent="0.25">
      <c r="A255" s="4"/>
      <c r="B255" s="5"/>
      <c r="C255" s="4"/>
      <c r="D255" s="4"/>
      <c r="E255" s="4"/>
      <c r="F255" s="4"/>
      <c r="G255" s="4"/>
      <c r="H255" s="4"/>
      <c r="I255" s="4"/>
      <c r="J255" s="4"/>
    </row>
    <row r="256" spans="1:10" x14ac:dyDescent="0.25">
      <c r="A256" s="4"/>
      <c r="B256" s="5"/>
      <c r="C256" s="4"/>
      <c r="D256" s="4"/>
      <c r="E256" s="4"/>
      <c r="F256" s="4"/>
      <c r="G256" s="4"/>
      <c r="H256" s="4"/>
      <c r="I256" s="4"/>
      <c r="J256" s="4"/>
    </row>
    <row r="257" spans="1:10" x14ac:dyDescent="0.25">
      <c r="A257" s="4"/>
      <c r="B257" s="5"/>
      <c r="C257" s="4"/>
      <c r="D257" s="4"/>
      <c r="E257" s="4"/>
      <c r="F257" s="4"/>
      <c r="G257" s="4"/>
      <c r="H257" s="4"/>
      <c r="I257" s="4"/>
      <c r="J257" s="4"/>
    </row>
    <row r="258" spans="1:10" x14ac:dyDescent="0.25">
      <c r="A258" s="4"/>
      <c r="B258" s="5"/>
      <c r="C258" s="4"/>
      <c r="D258" s="4"/>
      <c r="E258" s="4"/>
      <c r="F258" s="4"/>
      <c r="G258" s="4"/>
      <c r="H258" s="4"/>
      <c r="I258" s="4"/>
      <c r="J258" s="4"/>
    </row>
    <row r="259" spans="1:10" x14ac:dyDescent="0.25">
      <c r="A259" s="4"/>
      <c r="B259" s="5"/>
      <c r="C259" s="4"/>
      <c r="D259" s="4"/>
      <c r="E259" s="4"/>
      <c r="F259" s="4"/>
      <c r="G259" s="4"/>
      <c r="H259" s="4"/>
      <c r="I259" s="4"/>
      <c r="J259" s="4"/>
    </row>
    <row r="260" spans="1:10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</row>
    <row r="261" spans="1:10" x14ac:dyDescent="0.25">
      <c r="A261" s="4"/>
      <c r="B261" s="5"/>
      <c r="C261" s="4"/>
      <c r="D261" s="4"/>
      <c r="E261" s="4"/>
      <c r="F261" s="4"/>
      <c r="G261" s="4"/>
      <c r="H261" s="4"/>
      <c r="I261" s="4"/>
      <c r="J261" s="4"/>
    </row>
    <row r="262" spans="1:10" x14ac:dyDescent="0.25">
      <c r="A262" s="4"/>
      <c r="B262" s="5"/>
      <c r="C262" s="4"/>
      <c r="D262" s="4"/>
      <c r="E262" s="4"/>
      <c r="F262" s="4"/>
      <c r="G262" s="4"/>
      <c r="H262" s="4"/>
      <c r="I262" s="4"/>
      <c r="J262" s="4"/>
    </row>
    <row r="263" spans="1:10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</row>
    <row r="264" spans="1:10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</row>
    <row r="265" spans="1:10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</row>
    <row r="266" spans="1:10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</row>
    <row r="267" spans="1:10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</row>
    <row r="268" spans="1:10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</row>
  </sheetData>
  <hyperlinks>
    <hyperlink ref="A3" r:id="rId1" display="https://resultat.bagskytte.se/Event/Result?eventId=146&amp;sort=AverageArrows&amp;sortdir=ASC" xr:uid="{00000000-0004-0000-0400-000000000000}"/>
    <hyperlink ref="B4" r:id="rId2" display="https://resultat.bagskytte.se/Archer/Details/3987375" xr:uid="{00000000-0004-0000-0400-000001000000}"/>
    <hyperlink ref="B5" r:id="rId3" display="https://resultat.bagskytte.se/Archer/Details/1872930" xr:uid="{00000000-0004-0000-0400-000002000000}"/>
    <hyperlink ref="B6" r:id="rId4" display="https://resultat.bagskytte.se/Archer/Details/805434" xr:uid="{00000000-0004-0000-0400-000003000000}"/>
    <hyperlink ref="B7" r:id="rId5" display="https://resultat.bagskytte.se/Archer/Details/2963028" xr:uid="{00000000-0004-0000-0400-000004000000}"/>
    <hyperlink ref="B8" r:id="rId6" display="https://resultat.bagskytte.se/Archer/Details/3661220" xr:uid="{00000000-0004-0000-0400-000005000000}"/>
    <hyperlink ref="B9" r:id="rId7" display="https://resultat.bagskytte.se/Archer/Details/825610" xr:uid="{00000000-0004-0000-0400-000006000000}"/>
    <hyperlink ref="B10" r:id="rId8" display="https://resultat.bagskytte.se/Archer/Details/2800624" xr:uid="{00000000-0004-0000-0400-000007000000}"/>
    <hyperlink ref="B11" r:id="rId9" display="https://resultat.bagskytte.se/Archer/Details/1387961" xr:uid="{00000000-0004-0000-0400-000008000000}"/>
    <hyperlink ref="B12" r:id="rId10" display="https://resultat.bagskytte.se/Archer/Details/1872627" xr:uid="{00000000-0004-0000-0400-000009000000}"/>
    <hyperlink ref="B13" r:id="rId11" display="https://resultat.bagskytte.se/Archer/Details/752807" xr:uid="{00000000-0004-0000-0400-00000A000000}"/>
    <hyperlink ref="B14" r:id="rId12" display="https://resultat.bagskytte.se/Archer/Details/1652326" xr:uid="{00000000-0004-0000-0400-00000B000000}"/>
    <hyperlink ref="B15" r:id="rId13" display="https://resultat.bagskytte.se/Archer/Details/3886092" xr:uid="{00000000-0004-0000-0400-00000C000000}"/>
    <hyperlink ref="B16" r:id="rId14" display="https://resultat.bagskytte.se/Archer/Details/1616166" xr:uid="{00000000-0004-0000-0400-00000D000000}"/>
    <hyperlink ref="B17" r:id="rId15" display="https://resultat.bagskytte.se/Archer/Details/1098167" xr:uid="{00000000-0004-0000-0400-00000E000000}"/>
    <hyperlink ref="B18" r:id="rId16" display="https://resultat.bagskytte.se/Archer/Details/596987" xr:uid="{00000000-0004-0000-0400-00000F000000}"/>
    <hyperlink ref="B19" r:id="rId17" display="https://resultat.bagskytte.se/Archer/Details/1386487" xr:uid="{00000000-0004-0000-0400-000010000000}"/>
    <hyperlink ref="B21" r:id="rId18" display="https://resultat.bagskytte.se/Archer/Details/2055691" xr:uid="{00000000-0004-0000-0400-000011000000}"/>
    <hyperlink ref="B22" r:id="rId19" display="https://resultat.bagskytte.se/Archer/Details/1822024" xr:uid="{00000000-0004-0000-0400-000012000000}"/>
    <hyperlink ref="B23" r:id="rId20" display="https://resultat.bagskytte.se/Archer/Details/1819812" xr:uid="{00000000-0004-0000-0400-000013000000}"/>
    <hyperlink ref="B24" r:id="rId21" display="https://resultat.bagskytte.se/Archer/Details/229602" xr:uid="{00000000-0004-0000-0400-000014000000}"/>
    <hyperlink ref="B25" r:id="rId22" display="https://resultat.bagskytte.se/Archer/Details/1067829" xr:uid="{00000000-0004-0000-0400-000015000000}"/>
    <hyperlink ref="B26" r:id="rId23" display="https://resultat.bagskytte.se/Archer/Details/1620409" xr:uid="{00000000-0004-0000-0400-000016000000}"/>
    <hyperlink ref="B27" r:id="rId24" display="https://resultat.bagskytte.se/Archer/Details/2922487" xr:uid="{00000000-0004-0000-0400-000017000000}"/>
    <hyperlink ref="B28" r:id="rId25" display="https://resultat.bagskytte.se/Archer/Details/785974" xr:uid="{00000000-0004-0000-0400-000018000000}"/>
    <hyperlink ref="B29" r:id="rId26" display="https://resultat.bagskytte.se/Archer/Details/495530" xr:uid="{00000000-0004-0000-0400-000019000000}"/>
    <hyperlink ref="B30" r:id="rId27" display="https://resultat.bagskytte.se/Archer/Details/1609531" xr:uid="{00000000-0004-0000-0400-00001A000000}"/>
    <hyperlink ref="B31" r:id="rId28" display="https://resultat.bagskytte.se/Archer/Details/1786881" xr:uid="{00000000-0004-0000-0400-00001B000000}"/>
    <hyperlink ref="B32" r:id="rId29" display="https://resultat.bagskytte.se/Archer/Details/4060946" xr:uid="{00000000-0004-0000-0400-00001C000000}"/>
    <hyperlink ref="B33" r:id="rId30" display="https://resultat.bagskytte.se/Archer/Details/1393337" xr:uid="{00000000-0004-0000-0400-00001D000000}"/>
    <hyperlink ref="B34" r:id="rId31" display="https://resultat.bagskytte.se/Archer/Details/2968811" xr:uid="{00000000-0004-0000-0400-00001E000000}"/>
    <hyperlink ref="B35" r:id="rId32" display="https://resultat.bagskytte.se/Archer/Details/1404833" xr:uid="{00000000-0004-0000-0400-00001F000000}"/>
    <hyperlink ref="B37" r:id="rId33" display="https://resultat.bagskytte.se/Archer/Details/1791642" xr:uid="{00000000-0004-0000-0400-000020000000}"/>
    <hyperlink ref="B38" r:id="rId34" display="https://resultat.bagskytte.se/Archer/Details/2485613" xr:uid="{00000000-0004-0000-0400-000021000000}"/>
    <hyperlink ref="B39" r:id="rId35" display="https://resultat.bagskytte.se/Archer/Details/403931" xr:uid="{00000000-0004-0000-0400-000022000000}"/>
    <hyperlink ref="B40" r:id="rId36" display="https://resultat.bagskytte.se/Archer/Details/847658" xr:uid="{00000000-0004-0000-0400-000023000000}"/>
    <hyperlink ref="B41" r:id="rId37" display="https://resultat.bagskytte.se/Archer/Details/1908222" xr:uid="{00000000-0004-0000-0400-000024000000}"/>
    <hyperlink ref="B42" r:id="rId38" display="https://resultat.bagskytte.se/Archer/Details/699136" xr:uid="{00000000-0004-0000-0400-000025000000}"/>
    <hyperlink ref="B43" r:id="rId39" display="https://resultat.bagskytte.se/Archer/Details/1490311" xr:uid="{00000000-0004-0000-0400-000026000000}"/>
    <hyperlink ref="B44" r:id="rId40" display="https://resultat.bagskytte.se/Archer/Details/2566659" xr:uid="{00000000-0004-0000-0400-000027000000}"/>
    <hyperlink ref="B45" r:id="rId41" display="https://resultat.bagskytte.se/Archer/Details/1428640" xr:uid="{00000000-0004-0000-0400-000028000000}"/>
    <hyperlink ref="B46" r:id="rId42" display="https://resultat.bagskytte.se/Archer/Details/745259" xr:uid="{00000000-0004-0000-0400-000029000000}"/>
    <hyperlink ref="B47" r:id="rId43" display="https://resultat.bagskytte.se/Archer/Details/1817330" xr:uid="{00000000-0004-0000-0400-00002A000000}"/>
    <hyperlink ref="B48" r:id="rId44" display="https://resultat.bagskytte.se/Archer/Details/1525043" xr:uid="{00000000-0004-0000-0400-00002B000000}"/>
    <hyperlink ref="B49" r:id="rId45" display="https://resultat.bagskytte.se/Archer/Details/739021" xr:uid="{00000000-0004-0000-0400-00002C000000}"/>
    <hyperlink ref="B50" r:id="rId46" display="https://resultat.bagskytte.se/Archer/Details/1020593" xr:uid="{00000000-0004-0000-0400-00002D000000}"/>
    <hyperlink ref="B51" r:id="rId47" display="https://resultat.bagskytte.se/Archer/Details/822233" xr:uid="{00000000-0004-0000-0400-00002E000000}"/>
    <hyperlink ref="B52" r:id="rId48" display="https://resultat.bagskytte.se/Archer/Details/739443" xr:uid="{00000000-0004-0000-0400-00002F000000}"/>
    <hyperlink ref="B53" r:id="rId49" display="https://resultat.bagskytte.se/Archer/Details/754885" xr:uid="{00000000-0004-0000-0400-000030000000}"/>
    <hyperlink ref="B54" r:id="rId50" display="https://resultat.bagskytte.se/Archer/Details/975775" xr:uid="{00000000-0004-0000-0400-000031000000}"/>
    <hyperlink ref="B55" r:id="rId51" display="https://resultat.bagskytte.se/Archer/Details/1602657" xr:uid="{00000000-0004-0000-0400-000032000000}"/>
    <hyperlink ref="B56" r:id="rId52" display="https://resultat.bagskytte.se/Archer/Details/837574" xr:uid="{00000000-0004-0000-0400-000033000000}"/>
    <hyperlink ref="B57" r:id="rId53" display="https://resultat.bagskytte.se/Archer/Details/374074" xr:uid="{00000000-0004-0000-0400-000034000000}"/>
    <hyperlink ref="B58" r:id="rId54" display="https://resultat.bagskytte.se/Archer/Details/1101363" xr:uid="{00000000-0004-0000-0400-000035000000}"/>
    <hyperlink ref="B59" r:id="rId55" display="https://resultat.bagskytte.se/Archer/Details/1606252" xr:uid="{00000000-0004-0000-0400-000036000000}"/>
    <hyperlink ref="B60" r:id="rId56" display="https://resultat.bagskytte.se/Archer/Details/338944" xr:uid="{00000000-0004-0000-0400-000037000000}"/>
    <hyperlink ref="B61" r:id="rId57" display="https://resultat.bagskytte.se/Archer/Details/2800616" xr:uid="{00000000-0004-0000-0400-000038000000}"/>
    <hyperlink ref="B62" r:id="rId58" display="https://resultat.bagskytte.se/Archer/Details/4010812" xr:uid="{00000000-0004-0000-0400-000039000000}"/>
    <hyperlink ref="B63" r:id="rId59" display="https://resultat.bagskytte.se/Archer/Details/554585" xr:uid="{00000000-0004-0000-0400-00003A000000}"/>
    <hyperlink ref="B64" r:id="rId60" display="https://resultat.bagskytte.se/Archer/Details/1556426" xr:uid="{00000000-0004-0000-0400-00003B000000}"/>
    <hyperlink ref="B65" r:id="rId61" display="https://resultat.bagskytte.se/Archer/Details/3652253" xr:uid="{00000000-0004-0000-0400-00003C000000}"/>
    <hyperlink ref="B66" r:id="rId62" display="https://resultat.bagskytte.se/Archer/Details/2841336" xr:uid="{00000000-0004-0000-0400-00003D000000}"/>
    <hyperlink ref="B67" r:id="rId63" display="https://resultat.bagskytte.se/Archer/Details/2072266" xr:uid="{00000000-0004-0000-0400-00003E000000}"/>
    <hyperlink ref="B68" r:id="rId64" display="https://resultat.bagskytte.se/Archer/Details/1388692" xr:uid="{00000000-0004-0000-0400-00003F000000}"/>
    <hyperlink ref="B69" r:id="rId65" display="https://resultat.bagskytte.se/Archer/Details/616869" xr:uid="{00000000-0004-0000-0400-000040000000}"/>
    <hyperlink ref="B70" r:id="rId66" display="https://resultat.bagskytte.se/Archer/Details/2894686" xr:uid="{00000000-0004-0000-0400-000041000000}"/>
    <hyperlink ref="B71" r:id="rId67" display="https://resultat.bagskytte.se/Archer/Details/2976099" xr:uid="{00000000-0004-0000-0400-000042000000}"/>
    <hyperlink ref="B72" r:id="rId68" display="https://resultat.bagskytte.se/Archer/Details/3132298" xr:uid="{00000000-0004-0000-0400-000043000000}"/>
    <hyperlink ref="B73" r:id="rId69" display="https://resultat.bagskytte.se/Archer/Details/1574928" xr:uid="{00000000-0004-0000-0400-000044000000}"/>
    <hyperlink ref="B74" r:id="rId70" display="https://resultat.bagskytte.se/Archer/Details/2240524" xr:uid="{00000000-0004-0000-0400-000045000000}"/>
    <hyperlink ref="B75" r:id="rId71" display="https://resultat.bagskytte.se/Archer/Details/1718680" xr:uid="{00000000-0004-0000-0400-000046000000}"/>
    <hyperlink ref="B76" r:id="rId72" display="https://resultat.bagskytte.se/Archer/Details/1384745" xr:uid="{00000000-0004-0000-0400-000047000000}"/>
    <hyperlink ref="B77" r:id="rId73" display="https://resultat.bagskytte.se/Archer/Details/2961450" xr:uid="{00000000-0004-0000-0400-000048000000}"/>
    <hyperlink ref="B78" r:id="rId74" display="https://resultat.bagskytte.se/Archer/Details/3491694" xr:uid="{00000000-0004-0000-0400-000049000000}"/>
    <hyperlink ref="B79" r:id="rId75" display="https://resultat.bagskytte.se/Archer/Details/1384744" xr:uid="{00000000-0004-0000-0400-00004A000000}"/>
    <hyperlink ref="B80" r:id="rId76" display="https://resultat.bagskytte.se/Archer/Details/1793546" xr:uid="{00000000-0004-0000-0400-00004B000000}"/>
    <hyperlink ref="B81" r:id="rId77" display="https://resultat.bagskytte.se/Archer/Details/801441" xr:uid="{00000000-0004-0000-0400-00004C000000}"/>
    <hyperlink ref="B82" r:id="rId78" display="https://resultat.bagskytte.se/Archer/Details/1009060" xr:uid="{00000000-0004-0000-0400-00004D000000}"/>
    <hyperlink ref="B83" r:id="rId79" display="https://resultat.bagskytte.se/Archer/Details/696785" xr:uid="{00000000-0004-0000-0400-00004E000000}"/>
    <hyperlink ref="B84" r:id="rId80" display="https://resultat.bagskytte.se/Archer/Details/1372386" xr:uid="{00000000-0004-0000-0400-00004F000000}"/>
    <hyperlink ref="B85" r:id="rId81" display="https://resultat.bagskytte.se/Archer/Details/1606357" xr:uid="{00000000-0004-0000-0400-000050000000}"/>
    <hyperlink ref="B86" r:id="rId82" display="https://resultat.bagskytte.se/Archer/Details/1356300" xr:uid="{00000000-0004-0000-0400-000051000000}"/>
    <hyperlink ref="B87" r:id="rId83" display="https://resultat.bagskytte.se/Archer/Details/659808" xr:uid="{00000000-0004-0000-0400-000052000000}"/>
    <hyperlink ref="B89" r:id="rId84" display="https://resultat.bagskytte.se/Archer/Details/1762378" xr:uid="{00000000-0004-0000-0400-000053000000}"/>
    <hyperlink ref="B90" r:id="rId85" display="https://resultat.bagskytte.se/Archer/Details/1383765" xr:uid="{00000000-0004-0000-0400-000054000000}"/>
    <hyperlink ref="B91" r:id="rId86" display="https://resultat.bagskytte.se/Archer/Details/3288834" xr:uid="{00000000-0004-0000-0400-000055000000}"/>
    <hyperlink ref="B92" r:id="rId87" display="https://resultat.bagskytte.se/Archer/Details/2074100" xr:uid="{00000000-0004-0000-0400-000056000000}"/>
    <hyperlink ref="B93" r:id="rId88" display="https://resultat.bagskytte.se/Archer/Details/1605120" xr:uid="{00000000-0004-0000-0400-000057000000}"/>
    <hyperlink ref="B94" r:id="rId89" display="https://resultat.bagskytte.se/Archer/Details/1831456" xr:uid="{00000000-0004-0000-0400-000058000000}"/>
    <hyperlink ref="B95" r:id="rId90" display="https://resultat.bagskytte.se/Archer/Details/1430983" xr:uid="{00000000-0004-0000-0400-000059000000}"/>
    <hyperlink ref="B96" r:id="rId91" display="https://resultat.bagskytte.se/Archer/Details/549812" xr:uid="{00000000-0004-0000-0400-00005A000000}"/>
    <hyperlink ref="B97" r:id="rId92" display="https://resultat.bagskytte.se/Archer/Details/1743464" xr:uid="{00000000-0004-0000-0400-00005B000000}"/>
    <hyperlink ref="B98" r:id="rId93" display="https://resultat.bagskytte.se/Archer/Details/735213" xr:uid="{00000000-0004-0000-0400-00005C000000}"/>
    <hyperlink ref="B99" r:id="rId94" display="https://resultat.bagskytte.se/Archer/Details/3925647" xr:uid="{00000000-0004-0000-0400-00005D000000}"/>
    <hyperlink ref="B100" r:id="rId95" display="https://resultat.bagskytte.se/Archer/Details/1867370" xr:uid="{00000000-0004-0000-0400-00005E000000}"/>
    <hyperlink ref="B101" r:id="rId96" display="https://resultat.bagskytte.se/Archer/Details/491366" xr:uid="{00000000-0004-0000-0400-00005F000000}"/>
    <hyperlink ref="B102" r:id="rId97" display="https://resultat.bagskytte.se/Archer/Details/1097495" xr:uid="{00000000-0004-0000-0400-000060000000}"/>
    <hyperlink ref="B103" r:id="rId98" display="https://resultat.bagskytte.se/Archer/Details/2334923" xr:uid="{00000000-0004-0000-0400-000061000000}"/>
    <hyperlink ref="B104" r:id="rId99" display="https://resultat.bagskytte.se/Archer/Details/1663724" xr:uid="{00000000-0004-0000-0400-000062000000}"/>
    <hyperlink ref="B105" r:id="rId100" display="https://resultat.bagskytte.se/Archer/Details/1979063" xr:uid="{00000000-0004-0000-0400-000063000000}"/>
    <hyperlink ref="B106" r:id="rId101" display="https://resultat.bagskytte.se/Archer/Details/2905416" xr:uid="{00000000-0004-0000-0400-000064000000}"/>
    <hyperlink ref="B107" r:id="rId102" display="https://resultat.bagskytte.se/Archer/Details/2414796" xr:uid="{00000000-0004-0000-0400-000065000000}"/>
    <hyperlink ref="B108" r:id="rId103" display="https://resultat.bagskytte.se/Archer/Details/1943959" xr:uid="{00000000-0004-0000-0400-000066000000}"/>
    <hyperlink ref="B109" r:id="rId104" display="https://resultat.bagskytte.se/Archer/Details/2905418" xr:uid="{00000000-0004-0000-0400-000067000000}"/>
    <hyperlink ref="B110" r:id="rId105" display="https://resultat.bagskytte.se/Archer/Details/2375536" xr:uid="{00000000-0004-0000-0400-000068000000}"/>
    <hyperlink ref="B111" r:id="rId106" display="https://resultat.bagskytte.se/Archer/Details/1738904" xr:uid="{00000000-0004-0000-0400-000069000000}"/>
    <hyperlink ref="B112" r:id="rId107" display="https://resultat.bagskytte.se/Archer/Details/1790395" xr:uid="{00000000-0004-0000-0400-00006A000000}"/>
    <hyperlink ref="B113" r:id="rId108" display="https://resultat.bagskytte.se/Archer/Details/2037447" xr:uid="{00000000-0004-0000-0400-00006B000000}"/>
    <hyperlink ref="B114" r:id="rId109" display="https://resultat.bagskytte.se/Archer/Details/1449317" xr:uid="{00000000-0004-0000-0400-00006C000000}"/>
    <hyperlink ref="B115" r:id="rId110" display="https://resultat.bagskytte.se/Archer/Details/2290340" xr:uid="{00000000-0004-0000-0400-00006D000000}"/>
    <hyperlink ref="B116" r:id="rId111" display="https://resultat.bagskytte.se/Archer/Details/1470780" xr:uid="{00000000-0004-0000-0400-00006E000000}"/>
    <hyperlink ref="B117" r:id="rId112" display="https://resultat.bagskytte.se/Archer/Details/800763" xr:uid="{00000000-0004-0000-0400-00006F000000}"/>
    <hyperlink ref="B118" r:id="rId113" display="https://resultat.bagskytte.se/Archer/Details/2203728" xr:uid="{00000000-0004-0000-0400-000070000000}"/>
    <hyperlink ref="B119" r:id="rId114" display="https://resultat.bagskytte.se/Archer/Details/1426766" xr:uid="{00000000-0004-0000-0400-000071000000}"/>
    <hyperlink ref="B120" r:id="rId115" display="https://resultat.bagskytte.se/Archer/Details/857368" xr:uid="{00000000-0004-0000-0400-000072000000}"/>
    <hyperlink ref="B121" r:id="rId116" display="https://resultat.bagskytte.se/Archer/Details/688489" xr:uid="{00000000-0004-0000-0400-000073000000}"/>
    <hyperlink ref="B122" r:id="rId117" display="https://resultat.bagskytte.se/Archer/Details/375347" xr:uid="{00000000-0004-0000-0400-000074000000}"/>
    <hyperlink ref="B123" r:id="rId118" display="https://resultat.bagskytte.se/Archer/Details/612963" xr:uid="{00000000-0004-0000-0400-000075000000}"/>
    <hyperlink ref="B124" r:id="rId119" display="https://resultat.bagskytte.se/Archer/Details/1548317" xr:uid="{00000000-0004-0000-0400-000076000000}"/>
    <hyperlink ref="B125" r:id="rId120" display="https://resultat.bagskytte.se/Archer/Details/1097483" xr:uid="{00000000-0004-0000-0400-000077000000}"/>
    <hyperlink ref="B126" r:id="rId121" display="https://resultat.bagskytte.se/Archer/Details/1373908" xr:uid="{00000000-0004-0000-0400-000078000000}"/>
    <hyperlink ref="B127" r:id="rId122" display="https://resultat.bagskytte.se/Archer/Details/2854740" xr:uid="{00000000-0004-0000-0400-000079000000}"/>
    <hyperlink ref="B128" r:id="rId123" display="https://resultat.bagskytte.se/Archer/Details/1575766" xr:uid="{00000000-0004-0000-0400-00007A000000}"/>
    <hyperlink ref="B129" r:id="rId124" display="https://resultat.bagskytte.se/Archer/Details/2025256" xr:uid="{00000000-0004-0000-0400-00007B000000}"/>
    <hyperlink ref="B130" r:id="rId125" display="https://resultat.bagskytte.se/Archer/Details/734604" xr:uid="{00000000-0004-0000-0400-00007C000000}"/>
    <hyperlink ref="B131" r:id="rId126" display="https://resultat.bagskytte.se/Archer/Details/1352145" xr:uid="{00000000-0004-0000-0400-00007D000000}"/>
    <hyperlink ref="B132" r:id="rId127" display="https://resultat.bagskytte.se/Archer/Details/464232" xr:uid="{00000000-0004-0000-0400-00007E000000}"/>
    <hyperlink ref="B133" r:id="rId128" display="https://resultat.bagskytte.se/Archer/Details/828724" xr:uid="{00000000-0004-0000-0400-00007F000000}"/>
    <hyperlink ref="B134" r:id="rId129" display="https://resultat.bagskytte.se/Archer/Details/1595907" xr:uid="{00000000-0004-0000-0400-000080000000}"/>
    <hyperlink ref="B135" r:id="rId130" display="https://resultat.bagskytte.se/Archer/Details/2258365" xr:uid="{00000000-0004-0000-0400-000081000000}"/>
    <hyperlink ref="B136" r:id="rId131" display="https://resultat.bagskytte.se/Archer/Details/2011848" xr:uid="{00000000-0004-0000-0400-000082000000}"/>
    <hyperlink ref="B137" r:id="rId132" display="https://resultat.bagskytte.se/Archer/Details/3218361" xr:uid="{00000000-0004-0000-0400-000083000000}"/>
    <hyperlink ref="B138" r:id="rId133" display="https://resultat.bagskytte.se/Archer/Details/4157528" xr:uid="{00000000-0004-0000-0400-000084000000}"/>
    <hyperlink ref="B140" r:id="rId134" display="https://resultat.bagskytte.se/Archer/Details/3178479" xr:uid="{00000000-0004-0000-0400-000085000000}"/>
    <hyperlink ref="B141" r:id="rId135" display="https://resultat.bagskytte.se/Archer/Details/3003209" xr:uid="{00000000-0004-0000-0400-000086000000}"/>
    <hyperlink ref="B142" r:id="rId136" display="https://resultat.bagskytte.se/Archer/Details/3833106" xr:uid="{00000000-0004-0000-0400-000087000000}"/>
    <hyperlink ref="B143" r:id="rId137" display="https://resultat.bagskytte.se/Archer/Details/2057581" xr:uid="{00000000-0004-0000-0400-000088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AK86"/>
  <sheetViews>
    <sheetView topLeftCell="A27" zoomScale="85" zoomScaleNormal="85" workbookViewId="0">
      <selection activeCell="B7" sqref="B7"/>
    </sheetView>
  </sheetViews>
  <sheetFormatPr defaultRowHeight="15" x14ac:dyDescent="0.25"/>
  <cols>
    <col min="1" max="1" width="14" style="11" customWidth="1"/>
    <col min="2" max="2" width="16.28515625" style="10" customWidth="1"/>
    <col min="3" max="3" width="15.140625" style="10" customWidth="1"/>
    <col min="4" max="5" width="11" style="10" customWidth="1"/>
    <col min="6" max="6" width="14.28515625" style="10" customWidth="1"/>
    <col min="7" max="7" width="12.5703125" style="10" customWidth="1"/>
    <col min="8" max="8" width="18.140625" style="10" customWidth="1"/>
    <col min="9" max="9" width="21.5703125" style="10" customWidth="1"/>
    <col min="10" max="10" width="9.140625" style="11" customWidth="1"/>
    <col min="11" max="12" width="9.85546875" style="11" customWidth="1"/>
    <col min="13" max="13" width="8.85546875" style="11" customWidth="1"/>
    <col min="14" max="14" width="8" style="10" customWidth="1"/>
    <col min="15" max="15" width="9.5703125" style="10" customWidth="1"/>
    <col min="16" max="16" width="8" style="10" customWidth="1"/>
    <col min="17" max="17" width="9.5703125" style="10" customWidth="1"/>
    <col min="18" max="18" width="8" style="10" customWidth="1"/>
    <col min="19" max="19" width="9.5703125" style="10" customWidth="1"/>
    <col min="20" max="20" width="9.140625" style="10" customWidth="1"/>
    <col min="21" max="27" width="9" style="10" customWidth="1"/>
    <col min="28" max="28" width="9.140625" style="10"/>
    <col min="29" max="16384" width="9.140625" style="11"/>
  </cols>
  <sheetData>
    <row r="1" spans="1:37" ht="22.5" x14ac:dyDescent="0.25">
      <c r="A1" s="2" t="s">
        <v>755</v>
      </c>
      <c r="B1" s="9"/>
      <c r="C1" s="9"/>
    </row>
    <row r="2" spans="1:37" ht="16.5" x14ac:dyDescent="0.25">
      <c r="A2" s="1" t="s">
        <v>754</v>
      </c>
      <c r="B2" s="13"/>
      <c r="C2" s="13"/>
    </row>
    <row r="3" spans="1:37" ht="30.75" customHeight="1" x14ac:dyDescent="0.25">
      <c r="A3" s="70" t="s">
        <v>895</v>
      </c>
      <c r="B3" s="51"/>
      <c r="N3" s="14" t="s">
        <v>730</v>
      </c>
    </row>
    <row r="4" spans="1:37" ht="16.5" x14ac:dyDescent="0.25">
      <c r="A4" s="12"/>
      <c r="N4" s="84" t="s">
        <v>756</v>
      </c>
    </row>
    <row r="5" spans="1:37" ht="94.5" x14ac:dyDescent="0.25">
      <c r="A5" s="15" t="s">
        <v>0</v>
      </c>
      <c r="B5" s="16" t="s">
        <v>236</v>
      </c>
      <c r="C5" s="52" t="s">
        <v>729</v>
      </c>
      <c r="D5" s="18" t="s">
        <v>757</v>
      </c>
      <c r="E5" s="18" t="s">
        <v>765</v>
      </c>
      <c r="F5" s="17" t="s">
        <v>766</v>
      </c>
      <c r="G5" s="17" t="s">
        <v>1</v>
      </c>
      <c r="H5" s="18" t="s">
        <v>2</v>
      </c>
      <c r="I5" s="18" t="s">
        <v>857</v>
      </c>
      <c r="K5" s="27" t="s">
        <v>753</v>
      </c>
      <c r="L5" s="27" t="s">
        <v>753</v>
      </c>
      <c r="M5" s="27" t="s">
        <v>894</v>
      </c>
      <c r="N5" s="19" t="s">
        <v>63</v>
      </c>
      <c r="O5" s="19" t="s">
        <v>64</v>
      </c>
      <c r="P5" s="19" t="s">
        <v>217</v>
      </c>
      <c r="Q5" s="19" t="s">
        <v>218</v>
      </c>
      <c r="R5" s="19" t="s">
        <v>219</v>
      </c>
      <c r="S5" s="19" t="s">
        <v>220</v>
      </c>
      <c r="T5" s="19" t="s">
        <v>764</v>
      </c>
      <c r="U5" s="19" t="s">
        <v>763</v>
      </c>
      <c r="V5" s="19" t="s">
        <v>775</v>
      </c>
      <c r="W5" s="19" t="s">
        <v>776</v>
      </c>
      <c r="X5" s="19" t="s">
        <v>780</v>
      </c>
      <c r="Y5" s="19" t="s">
        <v>781</v>
      </c>
      <c r="Z5" s="19" t="s">
        <v>783</v>
      </c>
      <c r="AA5" s="19" t="s">
        <v>782</v>
      </c>
      <c r="AB5" s="19" t="s">
        <v>784</v>
      </c>
      <c r="AC5" s="19" t="s">
        <v>785</v>
      </c>
      <c r="AD5" s="19" t="s">
        <v>896</v>
      </c>
      <c r="AE5" s="19" t="s">
        <v>897</v>
      </c>
      <c r="AF5" s="19" t="s">
        <v>898</v>
      </c>
      <c r="AG5" s="19" t="s">
        <v>899</v>
      </c>
      <c r="AH5" s="19" t="s">
        <v>900</v>
      </c>
      <c r="AI5" s="19" t="s">
        <v>901</v>
      </c>
      <c r="AJ5" s="19" t="s">
        <v>902</v>
      </c>
      <c r="AK5" s="19" t="s">
        <v>903</v>
      </c>
    </row>
    <row r="6" spans="1:37" ht="18.75" x14ac:dyDescent="0.3">
      <c r="A6" s="22" t="s">
        <v>804</v>
      </c>
      <c r="B6" s="83"/>
      <c r="C6" s="41">
        <f>($F$50*Resultatlista!$E$3)+((B6-(F6*Resultatlista!$E$3))/I6)</f>
        <v>-0.20404362182398472</v>
      </c>
      <c r="D6" s="42">
        <f t="shared" ref="D6:D69" si="0">E6*(IF(L6=0,1,0.5))+L6*0.5</f>
        <v>7.8357407407407402</v>
      </c>
      <c r="E6" s="43">
        <f>AVERAGE(N6,P6,R6,T6,V6,X6,Z6,AB6,AD6,AF6,AH6,AJ6)</f>
        <v>7.8357407407407402</v>
      </c>
      <c r="F6" s="43">
        <f>AVERAGE(O6,Q6,S6,U6,W6,Y6,AA6,AC6,AE6,AG6,AI6,AK6)</f>
        <v>7.3686397707231039</v>
      </c>
      <c r="G6" s="44">
        <f>D6-F6</f>
        <v>0.46710097001763629</v>
      </c>
      <c r="H6" s="45">
        <f t="shared" ref="H6" si="1">$F$50-F6</f>
        <v>1.8393260034887744</v>
      </c>
      <c r="I6" s="46">
        <f>IF(G6/$G$50&lt;0.8,0.8,G6/$G$50)</f>
        <v>0.8</v>
      </c>
      <c r="J6" s="71"/>
      <c r="K6" s="85"/>
      <c r="L6" s="86">
        <f>K6/72</f>
        <v>0</v>
      </c>
      <c r="M6" s="22" t="s">
        <v>804</v>
      </c>
      <c r="N6" s="29">
        <f>'Ute-JSM 2016'!J34</f>
        <v>6.57</v>
      </c>
      <c r="O6" s="68">
        <v>6.3</v>
      </c>
      <c r="P6" s="30"/>
      <c r="Q6" s="31"/>
      <c r="R6" s="32"/>
      <c r="S6" s="33"/>
      <c r="T6" s="78">
        <f>'Ute-JSM 2019'!C56</f>
        <v>8.5277777777777786</v>
      </c>
      <c r="U6" s="78">
        <f>AVERAGE('Ute-JSM 2019'!C56:C58,'Ute-JSM 2019'!C60:C63)</f>
        <v>8.1289682539682548</v>
      </c>
      <c r="V6" s="104"/>
      <c r="W6" s="76"/>
      <c r="X6" s="123">
        <f>'Ute-JSM 2022'!C46</f>
        <v>8.4444444444444446</v>
      </c>
      <c r="Y6" s="123">
        <f>AVERAGE('Ute-JSM 2022'!C46:C49,'Ute-JSM 2022'!C52)</f>
        <v>7.836111111111113</v>
      </c>
      <c r="Z6" s="129">
        <f>'Ute-JSM 2023'!C44</f>
        <v>7.9444444444444446</v>
      </c>
      <c r="AA6" s="129">
        <f>AVERAGE('Ute-JSM 2023'!C44:C45)</f>
        <v>7.4097222222222223</v>
      </c>
      <c r="AB6" s="135">
        <f>'Ute-JSM 2024'!C52</f>
        <v>8.1527777777777786</v>
      </c>
      <c r="AC6" s="136">
        <f>AVERAGE('Ute-JSM 2024'!C52:C54)</f>
        <v>7.7175925925925926</v>
      </c>
      <c r="AD6" s="161">
        <f>'Ute-JSM 2025'!C81</f>
        <v>7.375</v>
      </c>
      <c r="AE6" s="161">
        <f>AVERAGE('Ute-JSM 2025'!C76,'Ute-JSM 2025'!C81,'Ute-JSM 2025'!C82,'Ute-JSM 2025'!C83)</f>
        <v>6.8194444444444446</v>
      </c>
      <c r="AF6" s="147"/>
      <c r="AG6" s="147"/>
      <c r="AH6" s="149"/>
      <c r="AI6" s="149"/>
      <c r="AJ6" s="151"/>
      <c r="AK6" s="151"/>
    </row>
    <row r="7" spans="1:37" ht="18.75" x14ac:dyDescent="0.3">
      <c r="A7" s="22" t="s">
        <v>878</v>
      </c>
      <c r="B7" s="83"/>
      <c r="C7" s="41">
        <f>($F$50*Resultatlista!$E$3)+((B7-(F7*Resultatlista!$E$3))/I7)</f>
        <v>-45.35979759007796</v>
      </c>
      <c r="D7" s="42">
        <f t="shared" ref="D7:D43" si="2">E7*(IF(L7=0,1,0.5))+L7*0.5</f>
        <v>8.2916666666666679</v>
      </c>
      <c r="E7" s="43">
        <f t="shared" ref="E7:E69" si="3">AVERAGE(N7,P7,R7,T7,V7,X7,Z7,AB7,AD7,AF7,AH7,AJ7)</f>
        <v>8.1805555555555554</v>
      </c>
      <c r="F7" s="43">
        <f t="shared" ref="F7:F69" si="4">AVERAGE(O7,Q7,S7,U7,W7,Y7,AA7,AC7,AE7,AG7,AI7,AK7)</f>
        <v>7.8703703703703702</v>
      </c>
      <c r="G7" s="44">
        <f t="shared" ref="G7:G43" si="5">D7-F7</f>
        <v>0.42129629629629761</v>
      </c>
      <c r="H7" s="45">
        <f t="shared" ref="H7:H43" si="6">$F$50-F7</f>
        <v>1.3375954038415081</v>
      </c>
      <c r="I7" s="46">
        <f t="shared" ref="I7:I43" si="7">IF(G7/$G$50&lt;0.8,0.8,G7/$G$50)</f>
        <v>0.8</v>
      </c>
      <c r="J7" s="71"/>
      <c r="K7" s="85">
        <v>605</v>
      </c>
      <c r="L7" s="86">
        <f t="shared" ref="L7:L8" si="8">K7/72</f>
        <v>8.4027777777777786</v>
      </c>
      <c r="M7" s="22" t="s">
        <v>878</v>
      </c>
      <c r="N7" s="29"/>
      <c r="O7" s="68"/>
      <c r="P7" s="30"/>
      <c r="Q7" s="31"/>
      <c r="R7" s="32"/>
      <c r="S7" s="33"/>
      <c r="T7" s="78"/>
      <c r="U7" s="78"/>
      <c r="V7" s="104"/>
      <c r="W7" s="76"/>
      <c r="X7" s="123"/>
      <c r="Y7" s="123"/>
      <c r="Z7" s="129"/>
      <c r="AA7" s="129"/>
      <c r="AB7" s="135"/>
      <c r="AC7" s="136"/>
      <c r="AD7" s="161">
        <f>'Ute-JSM 2025'!C92</f>
        <v>8.1805555555555554</v>
      </c>
      <c r="AE7" s="161">
        <f>AVERAGE('Ute-JSM 2025'!C92:C94)</f>
        <v>7.8703703703703702</v>
      </c>
      <c r="AF7" s="147"/>
      <c r="AG7" s="147"/>
      <c r="AH7" s="149"/>
      <c r="AI7" s="149"/>
      <c r="AJ7" s="151"/>
      <c r="AK7" s="151"/>
    </row>
    <row r="8" spans="1:37" ht="18.75" x14ac:dyDescent="0.3">
      <c r="A8" s="22" t="s">
        <v>879</v>
      </c>
      <c r="B8" s="83"/>
      <c r="C8" s="41">
        <f>($F$50*Resultatlista!$E$3)+((B8-(F8*Resultatlista!$E$3))/I8)</f>
        <v>-67.443130923411559</v>
      </c>
      <c r="D8" s="42">
        <f t="shared" si="2"/>
        <v>8.2361111111111107</v>
      </c>
      <c r="E8" s="43">
        <f t="shared" si="3"/>
        <v>8.2361111111111107</v>
      </c>
      <c r="F8" s="43">
        <f t="shared" si="4"/>
        <v>8.1157407407407423</v>
      </c>
      <c r="G8" s="44">
        <f t="shared" si="5"/>
        <v>0.12037037037036846</v>
      </c>
      <c r="H8" s="45">
        <f t="shared" si="6"/>
        <v>1.0922250334711361</v>
      </c>
      <c r="I8" s="46">
        <f t="shared" si="7"/>
        <v>0.8</v>
      </c>
      <c r="J8" s="71"/>
      <c r="K8" s="85">
        <v>593</v>
      </c>
      <c r="L8" s="86">
        <f t="shared" si="8"/>
        <v>8.2361111111111107</v>
      </c>
      <c r="M8" s="22" t="s">
        <v>879</v>
      </c>
      <c r="N8" s="29"/>
      <c r="O8" s="68"/>
      <c r="P8" s="30"/>
      <c r="Q8" s="31"/>
      <c r="R8" s="32"/>
      <c r="S8" s="33"/>
      <c r="T8" s="78"/>
      <c r="U8" s="78"/>
      <c r="V8" s="104"/>
      <c r="W8" s="76"/>
      <c r="X8" s="123"/>
      <c r="Y8" s="123"/>
      <c r="Z8" s="129"/>
      <c r="AA8" s="129"/>
      <c r="AB8" s="135"/>
      <c r="AC8" s="136"/>
      <c r="AD8" s="161">
        <f>'Ute-JSM 2025'!C85</f>
        <v>8.2361111111111107</v>
      </c>
      <c r="AE8" s="161">
        <f>AVERAGE('Ute-JSM 2025'!C85:C87)</f>
        <v>8.1157407407407423</v>
      </c>
      <c r="AF8" s="147"/>
      <c r="AG8" s="147"/>
      <c r="AH8" s="149"/>
      <c r="AI8" s="149"/>
      <c r="AJ8" s="151"/>
      <c r="AK8" s="151"/>
    </row>
    <row r="9" spans="1:37" ht="18.75" x14ac:dyDescent="0.3">
      <c r="A9" s="95" t="s">
        <v>805</v>
      </c>
      <c r="B9" s="83"/>
      <c r="C9" s="41">
        <f>($F$50*Resultatlista!$E$3)+((B9-(F9*Resultatlista!$E$3))/I9)</f>
        <v>354.4570884501112</v>
      </c>
      <c r="D9" s="42">
        <f t="shared" si="2"/>
        <v>8.8009722222222226</v>
      </c>
      <c r="E9" s="43">
        <f t="shared" si="3"/>
        <v>8.2269444444444453</v>
      </c>
      <c r="F9" s="43">
        <f t="shared" si="4"/>
        <v>7.7367042824074073</v>
      </c>
      <c r="G9" s="44">
        <f t="shared" si="5"/>
        <v>1.0642679398148154</v>
      </c>
      <c r="H9" s="45">
        <f t="shared" si="6"/>
        <v>1.4712614918044711</v>
      </c>
      <c r="I9" s="46">
        <f t="shared" si="7"/>
        <v>1.8055527127344564</v>
      </c>
      <c r="J9" s="71"/>
      <c r="K9" s="141">
        <v>675</v>
      </c>
      <c r="L9" s="96">
        <f>K9/72</f>
        <v>9.375</v>
      </c>
      <c r="M9" s="95" t="s">
        <v>805</v>
      </c>
      <c r="N9" s="29">
        <f>'Ute-JSM 2016'!J4</f>
        <v>8.32</v>
      </c>
      <c r="O9" s="29">
        <f>AVERAGE('Ute-JSM 2016'!J4:J11)</f>
        <v>7.4449999999999994</v>
      </c>
      <c r="P9" s="30">
        <f>'Ute-JSM 2017'!J4</f>
        <v>8.69</v>
      </c>
      <c r="Q9" s="31">
        <f>AVERAGE('Ute-JSM 2017'!J4:J9)</f>
        <v>8.3716666666666679</v>
      </c>
      <c r="R9" s="33">
        <f>'Ute-JSM 2018'!C58</f>
        <v>8.0833333333333339</v>
      </c>
      <c r="S9" s="33">
        <f>AVERAGE('Ute-JSM 2018'!C58:C61)</f>
        <v>7.9131944444444446</v>
      </c>
      <c r="T9" s="78">
        <f>'Ute-JSM 2019'!C75</f>
        <v>8.3888888888888893</v>
      </c>
      <c r="U9" s="78">
        <f>AVERAGE('Ute-JSM 2019'!C75:C78)</f>
        <v>7.770833333333333</v>
      </c>
      <c r="V9" s="104">
        <f>'Ute-JSM 2021'!C40</f>
        <v>7.333333333333333</v>
      </c>
      <c r="W9" s="105">
        <f>AVERAGE('Ute-JSM 2021'!C40:C41)</f>
        <v>6.8888888888888893</v>
      </c>
      <c r="X9" s="123">
        <f>'Ute-JSM 2022'!C58</f>
        <v>7.708333333333333</v>
      </c>
      <c r="Y9" s="123">
        <f>AVERAGE('Ute-JSM 2022'!C58:C59)</f>
        <v>7.5902777777777777</v>
      </c>
      <c r="Z9" s="129">
        <f>'Ute-JSM 2023'!C64</f>
        <v>8.2638888888888893</v>
      </c>
      <c r="AA9" s="129">
        <f>AVERAGE('Ute-JSM 2023'!C64:C66)</f>
        <v>7.5231481481481488</v>
      </c>
      <c r="AB9" s="135">
        <f>'Ute-JSM 2024'!C74</f>
        <v>9.0277777777777786</v>
      </c>
      <c r="AC9" s="136">
        <f>AVERAGE('Ute-JSM 2024'!C74:C81)</f>
        <v>8.3906250000000018</v>
      </c>
      <c r="AD9" s="146"/>
      <c r="AE9" s="146"/>
      <c r="AF9" s="147"/>
      <c r="AG9" s="147"/>
      <c r="AH9" s="149"/>
      <c r="AI9" s="149"/>
      <c r="AJ9" s="151"/>
      <c r="AK9" s="151"/>
    </row>
    <row r="10" spans="1:37" ht="18.75" x14ac:dyDescent="0.3">
      <c r="A10" s="95" t="s">
        <v>806</v>
      </c>
      <c r="B10" s="83"/>
      <c r="C10" s="41">
        <f>($F$50*Resultatlista!$E$3)+((B10-(F10*Resultatlista!$E$3))/I10)</f>
        <v>332.27755270155257</v>
      </c>
      <c r="D10" s="42">
        <f t="shared" si="2"/>
        <v>8.956666666666667</v>
      </c>
      <c r="E10" s="43">
        <f t="shared" si="3"/>
        <v>8.4133333333333322</v>
      </c>
      <c r="F10" s="43">
        <f t="shared" si="4"/>
        <v>7.9379513888888891</v>
      </c>
      <c r="G10" s="44">
        <f t="shared" si="5"/>
        <v>1.0187152777777779</v>
      </c>
      <c r="H10" s="45">
        <f t="shared" si="6"/>
        <v>1.2700143853229893</v>
      </c>
      <c r="I10" s="46">
        <f t="shared" si="7"/>
        <v>1.7282716734056196</v>
      </c>
      <c r="J10" s="157" t="s">
        <v>905</v>
      </c>
      <c r="K10" s="141">
        <v>684</v>
      </c>
      <c r="L10" s="96">
        <f t="shared" ref="L10:L37" si="9">K10/72</f>
        <v>9.5</v>
      </c>
      <c r="M10" s="95" t="s">
        <v>806</v>
      </c>
      <c r="N10" s="29">
        <f>'Ute-JSM 2016'!J15</f>
        <v>7.92</v>
      </c>
      <c r="O10" s="29">
        <f>AVERAGE('Ute-JSM 2016'!J15:J18)</f>
        <v>7.767500000000001</v>
      </c>
      <c r="P10" s="30">
        <f>'Ute-JSM 2017'!J11</f>
        <v>7.97</v>
      </c>
      <c r="Q10" s="31">
        <f>AVERAGE('Ute-JSM 2017'!J11:J16)</f>
        <v>7.6000000000000005</v>
      </c>
      <c r="R10" s="33">
        <f>'Ute-JSM 2018'!C51</f>
        <v>8.4861111111111107</v>
      </c>
      <c r="S10" s="33">
        <f>AVERAGE('Ute-JSM 2018'!C51:C55)</f>
        <v>7.9194444444444443</v>
      </c>
      <c r="T10" s="78">
        <f>'Ute-JSM 2019'!C66</f>
        <v>8.4444444444444446</v>
      </c>
      <c r="U10" s="78">
        <f>AVERAGE('Ute-JSM 2019'!C66:C71)</f>
        <v>7.877314814814814</v>
      </c>
      <c r="V10" s="104">
        <f>'Ute-JSM 2021'!C34</f>
        <v>8.4722222222222214</v>
      </c>
      <c r="W10" s="105">
        <f>AVERAGE('Ute-JSM 2021'!C34:C36)</f>
        <v>8.0879629629629637</v>
      </c>
      <c r="X10" s="123">
        <f>'Ute-JSM 2022'!C54</f>
        <v>8.8611111111111107</v>
      </c>
      <c r="Y10" s="123">
        <f>AVERAGE('Ute-JSM 2022'!C54:C56)</f>
        <v>8.3333333333333339</v>
      </c>
      <c r="Z10" s="129">
        <f>'Ute-JSM 2023'!C50</f>
        <v>8.3472222222222214</v>
      </c>
      <c r="AA10" s="129">
        <f>AVERAGE('Ute-JSM 2023'!C50:C57)</f>
        <v>7.7361111111111116</v>
      </c>
      <c r="AB10" s="135">
        <f>'Ute-JSM 2024'!C59</f>
        <v>8.8055555555555554</v>
      </c>
      <c r="AC10" s="136">
        <f>AVERAGE('Ute-JSM 2024'!C59:C68)</f>
        <v>8.1819444444444436</v>
      </c>
      <c r="AD10" s="146"/>
      <c r="AE10" s="146"/>
      <c r="AF10" s="147"/>
      <c r="AG10" s="147"/>
      <c r="AH10" s="149"/>
      <c r="AI10" s="149"/>
      <c r="AJ10" s="151"/>
      <c r="AK10" s="151"/>
    </row>
    <row r="11" spans="1:37" ht="18.75" x14ac:dyDescent="0.3">
      <c r="A11" s="22" t="s">
        <v>880</v>
      </c>
      <c r="B11" s="83"/>
      <c r="C11" s="41">
        <f>($F$50*Resultatlista!$E$3)+((B11-(F11*Resultatlista!$E$3))/I11)</f>
        <v>367.26800488768174</v>
      </c>
      <c r="D11" s="42">
        <f t="shared" si="2"/>
        <v>8.3611111111111107</v>
      </c>
      <c r="E11" s="43">
        <f t="shared" si="3"/>
        <v>8.3611111111111107</v>
      </c>
      <c r="F11" s="43">
        <f t="shared" si="4"/>
        <v>7.3117283950617287</v>
      </c>
      <c r="G11" s="44">
        <f t="shared" si="5"/>
        <v>1.049382716049382</v>
      </c>
      <c r="H11" s="45">
        <f t="shared" si="6"/>
        <v>1.8962373791501497</v>
      </c>
      <c r="I11" s="46">
        <f t="shared" si="7"/>
        <v>1.7802996207790471</v>
      </c>
      <c r="J11" s="71"/>
      <c r="K11" s="85">
        <v>602</v>
      </c>
      <c r="L11" s="86">
        <f t="shared" si="9"/>
        <v>8.3611111111111107</v>
      </c>
      <c r="M11" s="22" t="s">
        <v>880</v>
      </c>
      <c r="N11" s="29"/>
      <c r="O11" s="29"/>
      <c r="P11" s="30"/>
      <c r="Q11" s="31"/>
      <c r="R11" s="33"/>
      <c r="S11" s="33"/>
      <c r="T11" s="78"/>
      <c r="U11" s="78"/>
      <c r="V11" s="104"/>
      <c r="W11" s="105"/>
      <c r="X11" s="123"/>
      <c r="Y11" s="123"/>
      <c r="Z11" s="129"/>
      <c r="AA11" s="129"/>
      <c r="AB11" s="135"/>
      <c r="AC11" s="136"/>
      <c r="AD11" s="161">
        <f>'Ute-JSM 2025'!C106</f>
        <v>8.3611111111111107</v>
      </c>
      <c r="AE11" s="161">
        <f>AVERAGE('Ute-JSM 2025'!C106:C114)</f>
        <v>7.3117283950617287</v>
      </c>
      <c r="AF11" s="147"/>
      <c r="AG11" s="147"/>
      <c r="AH11" s="149"/>
      <c r="AI11" s="149"/>
      <c r="AJ11" s="151"/>
      <c r="AK11" s="151"/>
    </row>
    <row r="12" spans="1:37" ht="18.75" x14ac:dyDescent="0.3">
      <c r="A12" s="22" t="s">
        <v>881</v>
      </c>
      <c r="B12" s="83"/>
      <c r="C12" s="41">
        <f>($F$50*Resultatlista!$E$3)+((B12-(F12*Resultatlista!$E$3))/I12)</f>
        <v>276.14521672549455</v>
      </c>
      <c r="D12" s="42">
        <f t="shared" si="2"/>
        <v>8.5694444444444446</v>
      </c>
      <c r="E12" s="43">
        <f t="shared" si="3"/>
        <v>8.5694444444444446</v>
      </c>
      <c r="F12" s="43">
        <f t="shared" si="4"/>
        <v>7.7222222222222223</v>
      </c>
      <c r="G12" s="44">
        <f t="shared" si="5"/>
        <v>0.84722222222222232</v>
      </c>
      <c r="H12" s="45">
        <f t="shared" si="6"/>
        <v>1.485743551989656</v>
      </c>
      <c r="I12" s="46">
        <f t="shared" si="7"/>
        <v>1.4373301350113199</v>
      </c>
      <c r="J12" s="71"/>
      <c r="K12" s="85">
        <v>617</v>
      </c>
      <c r="L12" s="86">
        <f t="shared" si="9"/>
        <v>8.5694444444444446</v>
      </c>
      <c r="M12" s="22" t="s">
        <v>881</v>
      </c>
      <c r="N12" s="29"/>
      <c r="O12" s="29"/>
      <c r="P12" s="30"/>
      <c r="Q12" s="31"/>
      <c r="R12" s="33"/>
      <c r="S12" s="33"/>
      <c r="T12" s="78"/>
      <c r="U12" s="78"/>
      <c r="V12" s="104"/>
      <c r="W12" s="105"/>
      <c r="X12" s="123"/>
      <c r="Y12" s="123"/>
      <c r="Z12" s="129"/>
      <c r="AA12" s="129"/>
      <c r="AB12" s="135"/>
      <c r="AC12" s="136"/>
      <c r="AD12" s="161">
        <f>'Ute-JSM 2025'!C97</f>
        <v>8.5694444444444446</v>
      </c>
      <c r="AE12" s="161">
        <f>AVERAGE('Ute-JSM 2025'!C97:C102)</f>
        <v>7.7222222222222223</v>
      </c>
      <c r="AF12" s="147"/>
      <c r="AG12" s="147"/>
      <c r="AH12" s="149"/>
      <c r="AI12" s="149"/>
      <c r="AJ12" s="151"/>
      <c r="AK12" s="151"/>
    </row>
    <row r="13" spans="1:37" ht="18.75" x14ac:dyDescent="0.3">
      <c r="A13" s="22" t="s">
        <v>807</v>
      </c>
      <c r="B13" s="83"/>
      <c r="C13" s="41">
        <f>($F$50*Resultatlista!$E$3)+((B13-(F13*Resultatlista!$E$3))/I13)</f>
        <v>336.37034955766359</v>
      </c>
      <c r="D13" s="42">
        <f t="shared" si="2"/>
        <v>8.7389814814814812</v>
      </c>
      <c r="E13" s="43">
        <f t="shared" si="3"/>
        <v>8.380740740740741</v>
      </c>
      <c r="F13" s="43">
        <f t="shared" si="4"/>
        <v>7.7340020576131714</v>
      </c>
      <c r="G13" s="44">
        <f t="shared" si="5"/>
        <v>1.0049794238683099</v>
      </c>
      <c r="H13" s="45">
        <f t="shared" si="6"/>
        <v>1.473963716598707</v>
      </c>
      <c r="I13" s="46">
        <f t="shared" si="7"/>
        <v>1.7049685113350985</v>
      </c>
      <c r="J13" s="71"/>
      <c r="K13" s="85">
        <v>655</v>
      </c>
      <c r="L13" s="86">
        <f t="shared" si="9"/>
        <v>9.0972222222222214</v>
      </c>
      <c r="M13" s="22" t="s">
        <v>807</v>
      </c>
      <c r="N13" s="29">
        <f>'Ute-JSM 2016'!J24</f>
        <v>8.68</v>
      </c>
      <c r="O13" s="29">
        <f>AVERAGE('Ute-JSM 2018'!C71:C78)</f>
        <v>7.6770833333333348</v>
      </c>
      <c r="P13" s="31">
        <f>'Ute-JSM 2017'!J18</f>
        <v>8.58</v>
      </c>
      <c r="Q13" s="31">
        <f>AVERAGE('Ute-JSM 2017'!J18:J22)</f>
        <v>8</v>
      </c>
      <c r="R13" s="33">
        <f>'Ute-JSM 2018'!C71</f>
        <v>8.4027777777777786</v>
      </c>
      <c r="S13" s="33">
        <f>AVERAGE('Ute-JSM 2018'!C71:C78)</f>
        <v>7.6770833333333348</v>
      </c>
      <c r="T13" s="78">
        <f>'Ute-JSM 2019'!C89</f>
        <v>8.9583333333333339</v>
      </c>
      <c r="U13" s="78">
        <f>AVERAGE('Ute-JSM 2019'!C89:C93)</f>
        <v>7.9972222222222227</v>
      </c>
      <c r="V13" s="104">
        <f>'Ute-JSM 2021'!C49</f>
        <v>8.3194444444444446</v>
      </c>
      <c r="W13" s="105">
        <f>AVERAGE('Ute-JSM 2021'!C49:C51)</f>
        <v>8.3101851851851851</v>
      </c>
      <c r="X13" s="123">
        <f>'Ute-JSM 2022'!C71</f>
        <v>8.4583333333333339</v>
      </c>
      <c r="Y13" s="123">
        <f>AVERAGE('Ute-JSM 2022'!C71:C74)</f>
        <v>7.9305555555555554</v>
      </c>
      <c r="Z13" s="129">
        <f>'Ute-JSM 2023'!C80</f>
        <v>8.2638888888888893</v>
      </c>
      <c r="AA13" s="129">
        <f>AVERAGE('Ute-JSM 2023'!C80:C82)</f>
        <v>7.5231481481481488</v>
      </c>
      <c r="AB13" s="135">
        <f>'Ute-JSM 2024'!C96</f>
        <v>8.1527777777777786</v>
      </c>
      <c r="AC13" s="136">
        <f>AVERAGE('Ute-JSM 2024'!C96:C98)</f>
        <v>7.3472222222222223</v>
      </c>
      <c r="AD13" s="161">
        <f>'Ute-JSM 2025'!C127</f>
        <v>7.6111111111111107</v>
      </c>
      <c r="AE13" s="161">
        <f>AVERAGE('Ute-JSM 2025'!C127:C129)</f>
        <v>7.143518518518519</v>
      </c>
      <c r="AF13" s="147"/>
      <c r="AG13" s="147"/>
      <c r="AH13" s="149"/>
      <c r="AI13" s="149"/>
      <c r="AJ13" s="151"/>
      <c r="AK13" s="151"/>
    </row>
    <row r="14" spans="1:37" ht="18.75" x14ac:dyDescent="0.3">
      <c r="A14" s="22" t="s">
        <v>808</v>
      </c>
      <c r="B14" s="83"/>
      <c r="C14" s="41">
        <f>($F$50*Resultatlista!$E$3)+((B14-(F14*Resultatlista!$E$3))/I14)</f>
        <v>380.68851260840125</v>
      </c>
      <c r="D14" s="42">
        <f t="shared" si="2"/>
        <v>8.9719791666666673</v>
      </c>
      <c r="E14" s="43">
        <f t="shared" si="3"/>
        <v>8.6245138888888881</v>
      </c>
      <c r="F14" s="43">
        <f t="shared" si="4"/>
        <v>7.7993894675925937</v>
      </c>
      <c r="G14" s="44">
        <f t="shared" si="5"/>
        <v>1.1725896990740736</v>
      </c>
      <c r="H14" s="45">
        <f t="shared" si="6"/>
        <v>1.4085763066192847</v>
      </c>
      <c r="I14" s="46">
        <f t="shared" si="7"/>
        <v>1.9893228320455332</v>
      </c>
      <c r="J14" s="71"/>
      <c r="K14" s="85">
        <v>671</v>
      </c>
      <c r="L14" s="86">
        <f t="shared" si="9"/>
        <v>9.3194444444444446</v>
      </c>
      <c r="M14" s="22" t="s">
        <v>808</v>
      </c>
      <c r="N14" s="29">
        <f>'Ute-JSM 2018'!C64</f>
        <v>7.6805555555555554</v>
      </c>
      <c r="O14" s="29">
        <f>AVERAGE('Ute-JSM 2018'!C64:C67)</f>
        <v>6.9826388888888884</v>
      </c>
      <c r="P14" s="31">
        <f>'Ute-JSM 2017'!J25</f>
        <v>8.76</v>
      </c>
      <c r="Q14" s="31">
        <f>AVERAGE('Ute-JSM 2017'!J25:J30)</f>
        <v>7.878333333333333</v>
      </c>
      <c r="R14" s="33">
        <f>'Ute-JSM 2018'!C64</f>
        <v>7.6805555555555554</v>
      </c>
      <c r="S14" s="33">
        <f>AVERAGE('Ute-JSM 2018'!C64:C67)</f>
        <v>6.9826388888888884</v>
      </c>
      <c r="T14" s="78">
        <f>'Ute-JSM 2019'!C82</f>
        <v>8.6388888888888893</v>
      </c>
      <c r="U14" s="78">
        <f>AVERAGE('Ute-JSM 2019'!C82:C85)</f>
        <v>8.1284722222222214</v>
      </c>
      <c r="V14" s="104">
        <f>'Ute-JSM 2021'!C44</f>
        <v>9.2638888888888893</v>
      </c>
      <c r="W14" s="105">
        <f>AVERAGE('Ute-JSM 2021'!C44:C46)</f>
        <v>8.6111111111111107</v>
      </c>
      <c r="X14" s="123">
        <f>'Ute-JSM 2022'!C64</f>
        <v>8.2777777777777786</v>
      </c>
      <c r="Y14" s="123">
        <f>AVERAGE('Ute-JSM 2022'!C64:C67)</f>
        <v>8.0173611111111107</v>
      </c>
      <c r="Z14" s="129">
        <f>'Ute-JSM 2023'!C71</f>
        <v>9.3194444444444446</v>
      </c>
      <c r="AA14" s="129">
        <f>AVERAGE('Ute-JSM 2023'!C71:C76)</f>
        <v>7.9212962962962967</v>
      </c>
      <c r="AB14" s="135">
        <f>'Ute-JSM 2024'!C86</f>
        <v>9.375</v>
      </c>
      <c r="AC14" s="136">
        <f>AVERAGE('Ute-JSM 2024'!C86:C93)</f>
        <v>7.8732638888888893</v>
      </c>
      <c r="AD14" s="146"/>
      <c r="AE14" s="146"/>
      <c r="AF14" s="147"/>
      <c r="AG14" s="147"/>
      <c r="AH14" s="149"/>
      <c r="AI14" s="149"/>
      <c r="AJ14" s="151"/>
      <c r="AK14" s="151"/>
    </row>
    <row r="15" spans="1:37" ht="18.75" x14ac:dyDescent="0.3">
      <c r="A15" s="22" t="s">
        <v>809</v>
      </c>
      <c r="B15" s="83"/>
      <c r="C15" s="41">
        <f>($F$50*Resultatlista!$E$3)+((B15-(F15*Resultatlista!$E$3))/I15)</f>
        <v>376.9607738795745</v>
      </c>
      <c r="D15" s="42">
        <f t="shared" si="2"/>
        <v>9.74</v>
      </c>
      <c r="E15" s="43">
        <f t="shared" si="3"/>
        <v>9.74</v>
      </c>
      <c r="F15" s="43">
        <f t="shared" si="4"/>
        <v>8.481481481481481</v>
      </c>
      <c r="G15" s="44">
        <f t="shared" si="5"/>
        <v>1.2585185185185193</v>
      </c>
      <c r="H15" s="45">
        <f t="shared" si="6"/>
        <v>0.72648429273039739</v>
      </c>
      <c r="I15" s="46">
        <f t="shared" si="7"/>
        <v>2.1351028628496032</v>
      </c>
      <c r="J15" s="71"/>
      <c r="K15" s="85"/>
      <c r="L15" s="86">
        <f t="shared" si="9"/>
        <v>0</v>
      </c>
      <c r="M15" s="22" t="s">
        <v>809</v>
      </c>
      <c r="N15" s="29">
        <f>'Ute-JSM 2016'!J69</f>
        <v>9.74</v>
      </c>
      <c r="O15" s="29">
        <f>AVERAGE('Ute-JSM 2016'!J66:J71)</f>
        <v>9</v>
      </c>
      <c r="P15" s="31"/>
      <c r="Q15" s="31"/>
      <c r="R15" s="33"/>
      <c r="S15" s="33"/>
      <c r="T15" s="75"/>
      <c r="U15" s="75"/>
      <c r="V15" s="104"/>
      <c r="W15" s="76"/>
      <c r="X15" s="119"/>
      <c r="Y15" s="119"/>
      <c r="Z15" s="120"/>
      <c r="AA15" s="129">
        <f>'Ute-JSM 2023'!C87</f>
        <v>7.5277777777777777</v>
      </c>
      <c r="AB15" s="121"/>
      <c r="AC15" s="136">
        <f>'Ute-JSM 2024'!C103</f>
        <v>8.9166666666666661</v>
      </c>
      <c r="AD15" s="146"/>
      <c r="AE15" s="146"/>
      <c r="AF15" s="147"/>
      <c r="AG15" s="147"/>
      <c r="AH15" s="149"/>
      <c r="AI15" s="149"/>
      <c r="AJ15" s="151"/>
      <c r="AK15" s="151"/>
    </row>
    <row r="16" spans="1:37" ht="18.75" x14ac:dyDescent="0.3">
      <c r="A16" s="22" t="s">
        <v>882</v>
      </c>
      <c r="B16" s="83"/>
      <c r="C16" s="41">
        <f>($F$50*Resultatlista!$E$3)+((B16-(F16*Resultatlista!$E$3))/I16)</f>
        <v>167.9735357432553</v>
      </c>
      <c r="D16" s="42">
        <f t="shared" si="2"/>
        <v>5.7</v>
      </c>
      <c r="E16" s="43">
        <f t="shared" si="3"/>
        <v>5.7</v>
      </c>
      <c r="F16" s="43">
        <f t="shared" si="4"/>
        <v>5.5</v>
      </c>
      <c r="G16" s="44">
        <f t="shared" si="5"/>
        <v>0.20000000000000018</v>
      </c>
      <c r="H16" s="45">
        <f t="shared" si="6"/>
        <v>3.7079657742118783</v>
      </c>
      <c r="I16" s="46">
        <f t="shared" si="7"/>
        <v>0.8</v>
      </c>
      <c r="J16" s="71"/>
      <c r="K16" s="85"/>
      <c r="L16" s="86">
        <f t="shared" si="9"/>
        <v>0</v>
      </c>
      <c r="M16" s="22" t="s">
        <v>882</v>
      </c>
      <c r="N16" s="29"/>
      <c r="O16" s="29"/>
      <c r="P16" s="31"/>
      <c r="Q16" s="31"/>
      <c r="R16" s="33"/>
      <c r="S16" s="33"/>
      <c r="T16" s="75"/>
      <c r="U16" s="75"/>
      <c r="V16" s="104"/>
      <c r="W16" s="76"/>
      <c r="X16" s="119"/>
      <c r="Y16" s="119"/>
      <c r="Z16" s="120"/>
      <c r="AA16" s="129"/>
      <c r="AB16" s="121"/>
      <c r="AC16" s="136"/>
      <c r="AD16" s="167">
        <v>5.7</v>
      </c>
      <c r="AE16" s="167">
        <v>5.5</v>
      </c>
      <c r="AF16" s="147"/>
      <c r="AG16" s="147"/>
      <c r="AH16" s="149"/>
      <c r="AI16" s="149"/>
      <c r="AJ16" s="151"/>
      <c r="AK16" s="151"/>
    </row>
    <row r="17" spans="1:37" ht="18.75" x14ac:dyDescent="0.3">
      <c r="A17" s="22" t="s">
        <v>883</v>
      </c>
      <c r="B17" s="83"/>
      <c r="C17" s="41">
        <f>($F$50*Resultatlista!$E$3)+((B17-(F17*Resultatlista!$E$3))/I17)</f>
        <v>162.9735357432553</v>
      </c>
      <c r="D17" s="42">
        <f t="shared" si="2"/>
        <v>5.7458333333333336</v>
      </c>
      <c r="E17" s="43">
        <f t="shared" si="3"/>
        <v>5.7</v>
      </c>
      <c r="F17" s="43">
        <f t="shared" si="4"/>
        <v>5.5555555555555554</v>
      </c>
      <c r="G17" s="44">
        <f t="shared" si="5"/>
        <v>0.19027777777777821</v>
      </c>
      <c r="H17" s="45">
        <f t="shared" si="6"/>
        <v>3.652410218656323</v>
      </c>
      <c r="I17" s="46">
        <f t="shared" si="7"/>
        <v>0.8</v>
      </c>
      <c r="J17" s="71"/>
      <c r="K17" s="85">
        <v>417</v>
      </c>
      <c r="L17" s="86">
        <f t="shared" si="9"/>
        <v>5.791666666666667</v>
      </c>
      <c r="M17" s="22" t="s">
        <v>883</v>
      </c>
      <c r="N17" s="29"/>
      <c r="O17" s="29"/>
      <c r="P17" s="31"/>
      <c r="Q17" s="31"/>
      <c r="R17" s="33"/>
      <c r="S17" s="33"/>
      <c r="T17" s="75"/>
      <c r="U17" s="75"/>
      <c r="V17" s="104"/>
      <c r="W17" s="76"/>
      <c r="X17" s="119"/>
      <c r="Y17" s="119"/>
      <c r="Z17" s="120"/>
      <c r="AA17" s="129"/>
      <c r="AB17" s="121"/>
      <c r="AC17" s="136"/>
      <c r="AD17" s="167">
        <v>5.7</v>
      </c>
      <c r="AE17" s="161">
        <f>'Ute-JSM 2025'!C137</f>
        <v>5.5555555555555554</v>
      </c>
      <c r="AF17" s="147"/>
      <c r="AG17" s="147"/>
      <c r="AH17" s="149"/>
      <c r="AI17" s="149"/>
      <c r="AJ17" s="151"/>
      <c r="AK17" s="151"/>
    </row>
    <row r="18" spans="1:37" ht="18.75" x14ac:dyDescent="0.3">
      <c r="A18" s="95" t="s">
        <v>810</v>
      </c>
      <c r="B18" s="83"/>
      <c r="C18" s="41">
        <f>($F$50*Resultatlista!$E$3)+((B18-(F18*Resultatlista!$E$3))/I18)</f>
        <v>-144.52313092341126</v>
      </c>
      <c r="D18" s="42">
        <f t="shared" si="2"/>
        <v>9.3625555555555557</v>
      </c>
      <c r="E18" s="43">
        <f t="shared" si="3"/>
        <v>9.2528888888888883</v>
      </c>
      <c r="F18" s="43">
        <f t="shared" si="4"/>
        <v>8.9721851851851842</v>
      </c>
      <c r="G18" s="44">
        <f t="shared" si="5"/>
        <v>0.39037037037037159</v>
      </c>
      <c r="H18" s="45">
        <f t="shared" si="6"/>
        <v>0.23578058902669419</v>
      </c>
      <c r="I18" s="46">
        <f t="shared" si="7"/>
        <v>0.8</v>
      </c>
      <c r="J18" s="71"/>
      <c r="K18" s="141">
        <v>682</v>
      </c>
      <c r="L18" s="96">
        <f t="shared" si="9"/>
        <v>9.4722222222222214</v>
      </c>
      <c r="M18" s="95" t="s">
        <v>810</v>
      </c>
      <c r="N18" s="29">
        <f>'Ute-JSM 2016'!J37</f>
        <v>9.24</v>
      </c>
      <c r="O18" s="68">
        <v>8.7100000000000009</v>
      </c>
      <c r="P18" s="31">
        <f>'Ute-JSM 2017'!J52</f>
        <v>8.83</v>
      </c>
      <c r="Q18" s="31">
        <f>AVERAGE('Ute-JSM 2017'!J52:J54)</f>
        <v>8.6833333333333318</v>
      </c>
      <c r="R18" s="33"/>
      <c r="S18" s="33"/>
      <c r="T18" s="75"/>
      <c r="U18" s="75"/>
      <c r="V18" s="104"/>
      <c r="W18" s="76"/>
      <c r="X18" s="123">
        <f>'Ute-JSM 2022'!C78</f>
        <v>9.4722222222222214</v>
      </c>
      <c r="Y18" s="123">
        <f>AVERAGE('Ute-JSM 2022'!C78:C79)</f>
        <v>9.3194444444444429</v>
      </c>
      <c r="Z18" s="129">
        <f>'Ute-JSM 2023'!C94</f>
        <v>9.4444444444444446</v>
      </c>
      <c r="AA18" s="129">
        <f>AVERAGE('Ute-JSM 2023'!C94:C96)</f>
        <v>9.0787037037037042</v>
      </c>
      <c r="AB18" s="135">
        <f>'Ute-JSM 2024'!C112</f>
        <v>9.2777777777777786</v>
      </c>
      <c r="AC18" s="136">
        <f>AVERAGE('Ute-JSM 2024'!C112:C114)</f>
        <v>9.0694444444444446</v>
      </c>
      <c r="AD18" s="146"/>
      <c r="AE18" s="146"/>
      <c r="AF18" s="147"/>
      <c r="AG18" s="147"/>
      <c r="AH18" s="149"/>
      <c r="AI18" s="149"/>
      <c r="AJ18" s="151"/>
      <c r="AK18" s="151"/>
    </row>
    <row r="19" spans="1:37" ht="18.75" x14ac:dyDescent="0.3">
      <c r="A19" s="95" t="s">
        <v>811</v>
      </c>
      <c r="B19" s="83"/>
      <c r="C19" s="41">
        <f>($F$50*Resultatlista!$E$3)+((B19-(F19*Resultatlista!$E$3))/I19)</f>
        <v>-64.917452571111085</v>
      </c>
      <c r="D19" s="42">
        <f t="shared" si="2"/>
        <v>9.6408333333333331</v>
      </c>
      <c r="E19" s="43">
        <f t="shared" si="3"/>
        <v>9.4205555555555556</v>
      </c>
      <c r="F19" s="43">
        <f t="shared" si="4"/>
        <v>9.1096913580246923</v>
      </c>
      <c r="G19" s="44">
        <f t="shared" si="5"/>
        <v>0.53114197530864082</v>
      </c>
      <c r="H19" s="45">
        <f t="shared" si="6"/>
        <v>9.827441618718602E-2</v>
      </c>
      <c r="I19" s="46">
        <f t="shared" si="7"/>
        <v>0.9010934168819581</v>
      </c>
      <c r="J19" s="71"/>
      <c r="K19" s="141">
        <v>710</v>
      </c>
      <c r="L19" s="96">
        <f t="shared" si="9"/>
        <v>9.8611111111111107</v>
      </c>
      <c r="M19" s="95" t="s">
        <v>811</v>
      </c>
      <c r="N19" s="29">
        <f>'Ute-JSM 2016'!J42</f>
        <v>9.51</v>
      </c>
      <c r="O19" s="68">
        <v>9</v>
      </c>
      <c r="P19" s="31">
        <f>'Ute-JSM 2017'!J55</f>
        <v>9.43</v>
      </c>
      <c r="Q19" s="31">
        <f>AVERAGE('Ute-JSM 2017'!J55:J63)</f>
        <v>9.0655555555555551</v>
      </c>
      <c r="R19" s="33">
        <f>'Ute-JSM 2018'!C80</f>
        <v>9.4861111111111107</v>
      </c>
      <c r="S19" s="33">
        <f>AVERAGE('Ute-JSM 2018'!C80:C85)</f>
        <v>9.2962962962962958</v>
      </c>
      <c r="T19" s="78">
        <f>'Ute-JSM 2019'!C98</f>
        <v>9.7083333333333339</v>
      </c>
      <c r="U19" s="78">
        <f>AVERAGE('Ute-JSM 2019'!C98:C103)</f>
        <v>9.3935185185185173</v>
      </c>
      <c r="V19" s="104"/>
      <c r="W19" s="76"/>
      <c r="X19" s="119"/>
      <c r="Y19" s="119"/>
      <c r="Z19" s="129">
        <f>'Ute-JSM 2023'!C90</f>
        <v>9.0555555555555554</v>
      </c>
      <c r="AA19" s="129">
        <f>AVERAGE('Ute-JSM 2023'!C90:C91)</f>
        <v>8.9027777777777786</v>
      </c>
      <c r="AB19" s="135">
        <f>'Ute-JSM 2024'!C106</f>
        <v>9.3333333333333339</v>
      </c>
      <c r="AC19" s="136">
        <f>AVERAGE('Ute-JSM 2024'!C106:C109)</f>
        <v>9</v>
      </c>
      <c r="AD19" s="146"/>
      <c r="AE19" s="146"/>
      <c r="AF19" s="147"/>
      <c r="AG19" s="147"/>
      <c r="AH19" s="149"/>
      <c r="AI19" s="149"/>
      <c r="AJ19" s="151"/>
      <c r="AK19" s="151"/>
    </row>
    <row r="20" spans="1:37" ht="18.75" x14ac:dyDescent="0.3">
      <c r="A20" s="22" t="s">
        <v>884</v>
      </c>
      <c r="B20" s="83"/>
      <c r="C20" s="41">
        <f>($F$50*Resultatlista!$E$3)+((B20-(F20*Resultatlista!$E$3))/I20)</f>
        <v>-75.864758665833506</v>
      </c>
      <c r="D20" s="42">
        <f t="shared" si="2"/>
        <v>9.375</v>
      </c>
      <c r="E20" s="43">
        <f t="shared" si="3"/>
        <v>9.0694444444444446</v>
      </c>
      <c r="F20" s="43">
        <f t="shared" si="4"/>
        <v>8.8657407407407423</v>
      </c>
      <c r="G20" s="44">
        <f t="shared" si="5"/>
        <v>0.50925925925925775</v>
      </c>
      <c r="H20" s="45">
        <f t="shared" si="6"/>
        <v>0.34222503347113609</v>
      </c>
      <c r="I20" s="46">
        <f t="shared" si="7"/>
        <v>0.86396893361335902</v>
      </c>
      <c r="J20" s="71"/>
      <c r="K20" s="85">
        <v>697</v>
      </c>
      <c r="L20" s="86">
        <f t="shared" si="9"/>
        <v>9.6805555555555554</v>
      </c>
      <c r="M20" s="22" t="s">
        <v>884</v>
      </c>
      <c r="N20" s="29"/>
      <c r="O20" s="68"/>
      <c r="P20" s="31"/>
      <c r="Q20" s="31"/>
      <c r="R20" s="33"/>
      <c r="S20" s="33"/>
      <c r="T20" s="78"/>
      <c r="U20" s="78"/>
      <c r="V20" s="104"/>
      <c r="W20" s="76"/>
      <c r="X20" s="119"/>
      <c r="Y20" s="119"/>
      <c r="Z20" s="129"/>
      <c r="AA20" s="129"/>
      <c r="AB20" s="135"/>
      <c r="AC20" s="136"/>
      <c r="AD20" s="161">
        <f>'Ute-JSM 2025'!C147</f>
        <v>9.0694444444444446</v>
      </c>
      <c r="AE20" s="161">
        <f>AVERAGE('Ute-JSM 2025'!C147:C149)</f>
        <v>8.8657407407407423</v>
      </c>
      <c r="AF20" s="147"/>
      <c r="AG20" s="147"/>
      <c r="AH20" s="149"/>
      <c r="AI20" s="149"/>
      <c r="AJ20" s="151"/>
      <c r="AK20" s="151"/>
    </row>
    <row r="21" spans="1:37" ht="18.75" x14ac:dyDescent="0.3">
      <c r="A21" s="22" t="s">
        <v>885</v>
      </c>
      <c r="B21" s="83"/>
      <c r="C21" s="41">
        <f>($F$50*Resultatlista!$E$3)+((B21-(F21*Resultatlista!$E$3))/I21)</f>
        <v>-138.0264642567447</v>
      </c>
      <c r="D21" s="42">
        <f t="shared" si="2"/>
        <v>9.0208333333333321</v>
      </c>
      <c r="E21" s="43">
        <f t="shared" si="3"/>
        <v>9</v>
      </c>
      <c r="F21" s="43">
        <f t="shared" si="4"/>
        <v>8.9</v>
      </c>
      <c r="G21" s="44">
        <f t="shared" si="5"/>
        <v>0.12083333333333179</v>
      </c>
      <c r="H21" s="45">
        <f t="shared" si="6"/>
        <v>0.30796577421187799</v>
      </c>
      <c r="I21" s="46">
        <f t="shared" si="7"/>
        <v>0.8</v>
      </c>
      <c r="J21" s="71"/>
      <c r="K21" s="85">
        <v>651</v>
      </c>
      <c r="L21" s="86">
        <f t="shared" si="9"/>
        <v>9.0416666666666661</v>
      </c>
      <c r="M21" s="22" t="s">
        <v>885</v>
      </c>
      <c r="N21" s="29"/>
      <c r="O21" s="68"/>
      <c r="P21" s="31"/>
      <c r="Q21" s="31"/>
      <c r="R21" s="33"/>
      <c r="S21" s="33"/>
      <c r="T21" s="78"/>
      <c r="U21" s="78"/>
      <c r="V21" s="104"/>
      <c r="W21" s="76"/>
      <c r="X21" s="119"/>
      <c r="Y21" s="119"/>
      <c r="Z21" s="129"/>
      <c r="AA21" s="129"/>
      <c r="AB21" s="135"/>
      <c r="AC21" s="136"/>
      <c r="AD21" s="164">
        <v>9</v>
      </c>
      <c r="AE21" s="164">
        <v>8.9</v>
      </c>
      <c r="AF21" s="147"/>
      <c r="AG21" s="147"/>
      <c r="AH21" s="149"/>
      <c r="AI21" s="149"/>
      <c r="AJ21" s="151"/>
      <c r="AK21" s="151"/>
    </row>
    <row r="22" spans="1:37" ht="18.75" x14ac:dyDescent="0.3">
      <c r="A22" s="22" t="s">
        <v>812</v>
      </c>
      <c r="B22" s="83"/>
      <c r="C22" s="41">
        <f>($F$50*Resultatlista!$E$3)+((B22-(F22*Resultatlista!$E$3))/I22)</f>
        <v>187.8834258912305</v>
      </c>
      <c r="D22" s="42">
        <f t="shared" si="2"/>
        <v>9.2912499999999998</v>
      </c>
      <c r="E22" s="43">
        <f t="shared" si="3"/>
        <v>8.9991666666666656</v>
      </c>
      <c r="F22" s="43">
        <f t="shared" si="4"/>
        <v>8.5293253968253975</v>
      </c>
      <c r="G22" s="44">
        <f t="shared" si="5"/>
        <v>0.76192460317460231</v>
      </c>
      <c r="H22" s="45">
        <f t="shared" si="6"/>
        <v>0.67864037738648086</v>
      </c>
      <c r="I22" s="46">
        <f t="shared" si="7"/>
        <v>1.2926209488189608</v>
      </c>
      <c r="J22" s="71"/>
      <c r="K22" s="87">
        <v>690</v>
      </c>
      <c r="L22" s="86">
        <f t="shared" si="9"/>
        <v>9.5833333333333339</v>
      </c>
      <c r="M22" s="22" t="s">
        <v>812</v>
      </c>
      <c r="N22" s="29">
        <f>'Ute-JSM 2016'!J49</f>
        <v>8.2899999999999991</v>
      </c>
      <c r="O22" s="79">
        <f>AVERAGE('Ute-JSM 2016'!J49:J52)</f>
        <v>7.8274999999999997</v>
      </c>
      <c r="P22" s="31">
        <f>'Ute-JSM 2017'!J52</f>
        <v>8.83</v>
      </c>
      <c r="Q22" s="31">
        <f>AVERAGE('Ute-JSM 2017'!J52:J54)</f>
        <v>8.6833333333333318</v>
      </c>
      <c r="R22" s="33">
        <f>'Ute-JSM 2018'!C104</f>
        <v>8.5972222222222214</v>
      </c>
      <c r="S22" s="33">
        <f>AVERAGE('Ute-JSM 2018'!C104:C105)</f>
        <v>8.4583333333333321</v>
      </c>
      <c r="T22" s="78">
        <f>'Ute-JSM 2019'!C123</f>
        <v>9.2916666666666661</v>
      </c>
      <c r="U22" s="78">
        <f>AVERAGE('Ute-JSM 2019'!C123:C124)</f>
        <v>9.0555555555555554</v>
      </c>
      <c r="V22" s="104"/>
      <c r="W22" s="105">
        <f>'Ute-JSM 2021'!C60</f>
        <v>8.0277777777777786</v>
      </c>
      <c r="X22" s="119"/>
      <c r="Y22" s="119"/>
      <c r="Z22" s="129">
        <f>'Ute-JSM 2023'!C106</f>
        <v>9.4444444444444446</v>
      </c>
      <c r="AA22" s="129">
        <f>AVERAGE('Ute-JSM 2023'!C106:C107)</f>
        <v>8.7291666666666679</v>
      </c>
      <c r="AB22" s="135">
        <f>'Ute-JSM 2024'!C124</f>
        <v>9.5416666666666661</v>
      </c>
      <c r="AC22" s="136">
        <f>AVERAGE('Ute-JSM 2024'!C124:C125)</f>
        <v>8.9236111111111107</v>
      </c>
      <c r="AD22" s="146"/>
      <c r="AE22" s="146"/>
      <c r="AF22" s="147"/>
      <c r="AG22" s="147"/>
      <c r="AH22" s="149"/>
      <c r="AI22" s="149"/>
      <c r="AJ22" s="151"/>
      <c r="AK22" s="151"/>
    </row>
    <row r="23" spans="1:37" ht="18.75" x14ac:dyDescent="0.3">
      <c r="A23" s="22" t="s">
        <v>813</v>
      </c>
      <c r="B23" s="83"/>
      <c r="C23" s="41">
        <f>($F$50*Resultatlista!$E$3)+((B23-(F23*Resultatlista!$E$3))/I23)</f>
        <v>-68.737859817830326</v>
      </c>
      <c r="D23" s="42">
        <f t="shared" si="2"/>
        <v>9.5336458333333329</v>
      </c>
      <c r="E23" s="43">
        <f t="shared" si="3"/>
        <v>9.3034027777777766</v>
      </c>
      <c r="F23" s="43">
        <f t="shared" si="4"/>
        <v>9.0110011574074083</v>
      </c>
      <c r="G23" s="44">
        <f t="shared" si="5"/>
        <v>0.52264467592592467</v>
      </c>
      <c r="H23" s="45">
        <f t="shared" si="6"/>
        <v>0.19696461680447008</v>
      </c>
      <c r="I23" s="46">
        <f t="shared" si="7"/>
        <v>0.88667757160708338</v>
      </c>
      <c r="J23" s="71"/>
      <c r="K23" s="87">
        <v>703</v>
      </c>
      <c r="L23" s="86">
        <f t="shared" si="9"/>
        <v>9.7638888888888893</v>
      </c>
      <c r="M23" s="22" t="s">
        <v>813</v>
      </c>
      <c r="N23" s="29">
        <f>'Ute-JSM 2016'!J53</f>
        <v>9.15</v>
      </c>
      <c r="O23" s="29">
        <f>AVERAGE('Ute-JSM 2016'!J53:J64)</f>
        <v>8.6208333333333336</v>
      </c>
      <c r="P23" s="31">
        <f>'Ute-JSM 2017'!J55</f>
        <v>9.43</v>
      </c>
      <c r="Q23" s="31">
        <f>AVERAGE('Ute-JSM 2017'!J55:J63)</f>
        <v>9.0655555555555551</v>
      </c>
      <c r="R23" s="33">
        <f>'Ute-JSM 2018'!C89</f>
        <v>9.4444444444444446</v>
      </c>
      <c r="S23" s="33">
        <f>AVERAGE('Ute-JSM 2018'!C89:C100)</f>
        <v>9.0277777777777768</v>
      </c>
      <c r="T23" s="78">
        <f>'Ute-JSM 2019'!C108</f>
        <v>9.4444444444444446</v>
      </c>
      <c r="U23" s="78">
        <f>AVERAGE('Ute-JSM 2019'!C108:C113)</f>
        <v>9.0462962962962958</v>
      </c>
      <c r="V23" s="104">
        <f>'Ute-JSM 2021'!C55</f>
        <v>9.3611111111111107</v>
      </c>
      <c r="W23" s="105">
        <f>AVERAGE('Ute-JSM 2021'!C55:C57)</f>
        <v>9.3240740740740744</v>
      </c>
      <c r="X23" s="123">
        <f>'Ute-JSM 2022'!C81</f>
        <v>9.4444444444444446</v>
      </c>
      <c r="Y23" s="123">
        <f>AVERAGE('Ute-JSM 2022'!C81:C84)</f>
        <v>9.1145833333333339</v>
      </c>
      <c r="Z23" s="120"/>
      <c r="AA23" s="120"/>
      <c r="AB23" s="135">
        <f>'Ute-JSM 2024'!C117</f>
        <v>9.2777777777777786</v>
      </c>
      <c r="AC23" s="136">
        <f>AVERAGE('Ute-JSM 2024'!C117:C118)</f>
        <v>9.1875</v>
      </c>
      <c r="AD23" s="161">
        <f>'Ute-JSM 2025'!C154</f>
        <v>8.875</v>
      </c>
      <c r="AE23" s="161">
        <f>AVERAGE('Ute-JSM 2025'!C154:C155)</f>
        <v>8.7013888888888893</v>
      </c>
      <c r="AF23" s="147"/>
      <c r="AG23" s="147"/>
      <c r="AH23" s="149"/>
      <c r="AI23" s="149"/>
      <c r="AJ23" s="151"/>
      <c r="AK23" s="151"/>
    </row>
    <row r="24" spans="1:37" ht="18.75" x14ac:dyDescent="0.3">
      <c r="A24" s="22" t="s">
        <v>814</v>
      </c>
      <c r="B24" s="83"/>
      <c r="C24" s="41">
        <f>($F$50*Resultatlista!$E$3)+((B24-(F24*Resultatlista!$E$3))/I24)</f>
        <v>392.21837137111146</v>
      </c>
      <c r="D24" s="42">
        <f t="shared" si="2"/>
        <v>8.0972222222222214</v>
      </c>
      <c r="E24" s="43">
        <f t="shared" si="3"/>
        <v>8.0972222222222214</v>
      </c>
      <c r="F24" s="43">
        <f t="shared" si="4"/>
        <v>7</v>
      </c>
      <c r="G24" s="44">
        <f t="shared" si="5"/>
        <v>1.0972222222222214</v>
      </c>
      <c r="H24" s="45">
        <f t="shared" si="6"/>
        <v>2.2079657742118783</v>
      </c>
      <c r="I24" s="46">
        <f t="shared" si="7"/>
        <v>1.8614603387851505</v>
      </c>
      <c r="J24" s="71"/>
      <c r="K24" s="88"/>
      <c r="L24" s="86">
        <f t="shared" si="9"/>
        <v>0</v>
      </c>
      <c r="M24" s="22" t="s">
        <v>814</v>
      </c>
      <c r="N24" s="29"/>
      <c r="O24" s="29"/>
      <c r="P24" s="31"/>
      <c r="Q24" s="31"/>
      <c r="R24" s="33"/>
      <c r="S24" s="33"/>
      <c r="T24" s="75"/>
      <c r="U24" s="75"/>
      <c r="V24" s="104"/>
      <c r="W24" s="76"/>
      <c r="X24" s="119"/>
      <c r="Y24" s="119"/>
      <c r="Z24" s="120"/>
      <c r="AA24" s="120"/>
      <c r="AB24" s="135">
        <f>'Ute-JSM 2024'!C128</f>
        <v>8.1944444444444446</v>
      </c>
      <c r="AC24" s="122"/>
      <c r="AD24" s="167">
        <v>8</v>
      </c>
      <c r="AE24" s="167">
        <v>7</v>
      </c>
      <c r="AF24" s="147"/>
      <c r="AG24" s="147"/>
      <c r="AH24" s="149"/>
      <c r="AI24" s="149"/>
      <c r="AJ24" s="151"/>
      <c r="AK24" s="151"/>
    </row>
    <row r="25" spans="1:37" ht="18.75" x14ac:dyDescent="0.3">
      <c r="A25" s="22" t="s">
        <v>886</v>
      </c>
      <c r="B25" s="83"/>
      <c r="C25" s="41">
        <f>($F$50*Resultatlista!$E$3)+((B25-(F25*Resultatlista!$E$3))/I25)</f>
        <v>387.11485140774784</v>
      </c>
      <c r="D25" s="42">
        <f t="shared" si="2"/>
        <v>7.5</v>
      </c>
      <c r="E25" s="43">
        <f t="shared" si="3"/>
        <v>7.5</v>
      </c>
      <c r="F25" s="43">
        <f t="shared" si="4"/>
        <v>6.5</v>
      </c>
      <c r="G25" s="44">
        <f t="shared" si="5"/>
        <v>1</v>
      </c>
      <c r="H25" s="45">
        <f t="shared" si="6"/>
        <v>2.7079657742118783</v>
      </c>
      <c r="I25" s="46">
        <f t="shared" si="7"/>
        <v>1.6965208150953284</v>
      </c>
      <c r="J25" s="71"/>
      <c r="K25" s="88"/>
      <c r="L25" s="86">
        <f t="shared" si="9"/>
        <v>0</v>
      </c>
      <c r="M25" s="22" t="s">
        <v>886</v>
      </c>
      <c r="N25" s="29"/>
      <c r="O25" s="29"/>
      <c r="P25" s="31"/>
      <c r="Q25" s="31"/>
      <c r="R25" s="33"/>
      <c r="S25" s="33"/>
      <c r="T25" s="75"/>
      <c r="U25" s="75"/>
      <c r="V25" s="104"/>
      <c r="W25" s="76"/>
      <c r="X25" s="119"/>
      <c r="Y25" s="119"/>
      <c r="Z25" s="120"/>
      <c r="AA25" s="120"/>
      <c r="AB25" s="135"/>
      <c r="AC25" s="122"/>
      <c r="AD25" s="167">
        <v>7.5</v>
      </c>
      <c r="AE25" s="167">
        <v>6.5</v>
      </c>
      <c r="AF25" s="147"/>
      <c r="AG25" s="147"/>
      <c r="AH25" s="149"/>
      <c r="AI25" s="149"/>
      <c r="AJ25" s="151"/>
      <c r="AK25" s="151"/>
    </row>
    <row r="26" spans="1:37" ht="18.75" x14ac:dyDescent="0.3">
      <c r="A26" s="95" t="s">
        <v>815</v>
      </c>
      <c r="B26" s="83"/>
      <c r="C26" s="41">
        <f>($F$50*Resultatlista!$E$3)+((B26-(F26*Resultatlista!$E$3))/I26)</f>
        <v>388.24449717175781</v>
      </c>
      <c r="D26" s="42">
        <f t="shared" si="2"/>
        <v>7.2401851851851848</v>
      </c>
      <c r="E26" s="43">
        <f t="shared" si="3"/>
        <v>6.7303703703703697</v>
      </c>
      <c r="F26" s="43">
        <f t="shared" si="4"/>
        <v>6.2713888888888887</v>
      </c>
      <c r="G26" s="44">
        <f t="shared" si="5"/>
        <v>0.96879629629629616</v>
      </c>
      <c r="H26" s="45">
        <f t="shared" si="6"/>
        <v>2.9365768853229897</v>
      </c>
      <c r="I26" s="46">
        <f t="shared" si="7"/>
        <v>1.6435830822539275</v>
      </c>
      <c r="J26" s="71"/>
      <c r="K26" s="142">
        <v>558</v>
      </c>
      <c r="L26" s="96">
        <f t="shared" si="9"/>
        <v>7.75</v>
      </c>
      <c r="M26" s="95" t="s">
        <v>815</v>
      </c>
      <c r="N26" s="29"/>
      <c r="O26" s="29"/>
      <c r="P26" s="31">
        <f>'Ute-JSM 2017'!J66</f>
        <v>7.58</v>
      </c>
      <c r="Q26" s="69">
        <v>7.14</v>
      </c>
      <c r="R26" s="33"/>
      <c r="S26" s="33"/>
      <c r="T26" s="78">
        <f>'Ute-JSM 2019'!C136</f>
        <v>5.4027777777777777</v>
      </c>
      <c r="U26" s="78">
        <f>'Ute-JSM 2019'!C136</f>
        <v>5.4027777777777777</v>
      </c>
      <c r="V26" s="104"/>
      <c r="W26" s="76"/>
      <c r="X26" s="119"/>
      <c r="Y26" s="119"/>
      <c r="Z26" s="120"/>
      <c r="AA26" s="120"/>
      <c r="AB26" s="135">
        <f>'Ute-JSM 2024'!C132</f>
        <v>7.208333333333333</v>
      </c>
      <c r="AC26" s="122"/>
      <c r="AD26" s="146"/>
      <c r="AE26" s="146"/>
      <c r="AF26" s="147"/>
      <c r="AG26" s="147"/>
      <c r="AH26" s="149"/>
      <c r="AI26" s="149"/>
      <c r="AJ26" s="151"/>
      <c r="AK26" s="151"/>
    </row>
    <row r="27" spans="1:37" ht="18.75" x14ac:dyDescent="0.3">
      <c r="A27" s="22" t="s">
        <v>887</v>
      </c>
      <c r="B27" s="83"/>
      <c r="C27" s="41">
        <f>($F$50*Resultatlista!$E$3)+((B27-(F27*Resultatlista!$E$3))/I27)</f>
        <v>408.33475020278684</v>
      </c>
      <c r="D27" s="42">
        <f t="shared" si="2"/>
        <v>7</v>
      </c>
      <c r="E27" s="43">
        <f t="shared" si="3"/>
        <v>7</v>
      </c>
      <c r="F27" s="43">
        <f t="shared" si="4"/>
        <v>6</v>
      </c>
      <c r="G27" s="44">
        <f t="shared" si="5"/>
        <v>1</v>
      </c>
      <c r="H27" s="45">
        <f t="shared" si="6"/>
        <v>3.2079657742118783</v>
      </c>
      <c r="I27" s="46">
        <f t="shared" si="7"/>
        <v>1.6965208150953284</v>
      </c>
      <c r="J27" s="71"/>
      <c r="K27" s="87"/>
      <c r="L27" s="86">
        <f t="shared" si="9"/>
        <v>0</v>
      </c>
      <c r="M27" s="22" t="s">
        <v>887</v>
      </c>
      <c r="N27" s="29"/>
      <c r="O27" s="29"/>
      <c r="P27" s="31"/>
      <c r="Q27" s="69"/>
      <c r="R27" s="33"/>
      <c r="S27" s="33"/>
      <c r="T27" s="78"/>
      <c r="U27" s="78"/>
      <c r="V27" s="104"/>
      <c r="W27" s="76"/>
      <c r="X27" s="119"/>
      <c r="Y27" s="119"/>
      <c r="Z27" s="120"/>
      <c r="AA27" s="120"/>
      <c r="AB27" s="135"/>
      <c r="AC27" s="122"/>
      <c r="AD27" s="167">
        <v>7</v>
      </c>
      <c r="AE27" s="167">
        <v>6</v>
      </c>
      <c r="AF27" s="147"/>
      <c r="AG27" s="147"/>
      <c r="AH27" s="149"/>
      <c r="AI27" s="149"/>
      <c r="AJ27" s="151"/>
      <c r="AK27" s="151"/>
    </row>
    <row r="28" spans="1:37" ht="18.75" x14ac:dyDescent="0.3">
      <c r="A28" s="22" t="s">
        <v>867</v>
      </c>
      <c r="B28" s="83"/>
      <c r="C28" s="41">
        <f>($F$50*Resultatlista!$E$3)+((B28-(F28*Resultatlista!$E$3))/I28)</f>
        <v>449.40552206415276</v>
      </c>
      <c r="D28" s="42">
        <f t="shared" si="2"/>
        <v>7.791666666666667</v>
      </c>
      <c r="E28" s="43">
        <f t="shared" si="3"/>
        <v>7.5</v>
      </c>
      <c r="F28" s="43">
        <f t="shared" si="4"/>
        <v>6.5</v>
      </c>
      <c r="G28" s="44">
        <f t="shared" si="5"/>
        <v>1.291666666666667</v>
      </c>
      <c r="H28" s="45">
        <f t="shared" si="6"/>
        <v>2.7079657742118783</v>
      </c>
      <c r="I28" s="46">
        <f t="shared" si="7"/>
        <v>2.1913393861647994</v>
      </c>
      <c r="J28" s="71"/>
      <c r="K28" s="87">
        <v>582</v>
      </c>
      <c r="L28" s="86">
        <f t="shared" si="9"/>
        <v>8.0833333333333339</v>
      </c>
      <c r="M28" s="22" t="s">
        <v>867</v>
      </c>
      <c r="N28" s="29"/>
      <c r="O28" s="29"/>
      <c r="P28" s="31"/>
      <c r="Q28" s="31"/>
      <c r="R28" s="33"/>
      <c r="S28" s="33"/>
      <c r="T28" s="75"/>
      <c r="U28" s="75"/>
      <c r="V28" s="104"/>
      <c r="W28" s="76"/>
      <c r="X28" s="119"/>
      <c r="Y28" s="119"/>
      <c r="Z28" s="120"/>
      <c r="AA28" s="120"/>
      <c r="AB28" s="121"/>
      <c r="AC28" s="122"/>
      <c r="AD28" s="167">
        <v>7.5</v>
      </c>
      <c r="AE28" s="167">
        <v>6.5</v>
      </c>
      <c r="AF28" s="147"/>
      <c r="AG28" s="147"/>
      <c r="AH28" s="149"/>
      <c r="AI28" s="149"/>
      <c r="AJ28" s="151"/>
      <c r="AK28" s="151"/>
    </row>
    <row r="29" spans="1:37" ht="18.75" x14ac:dyDescent="0.3">
      <c r="A29" s="22" t="s">
        <v>816</v>
      </c>
      <c r="B29" s="83"/>
      <c r="C29" s="41">
        <f>($F$50*Resultatlista!$E$3)+((B29-(F29*Resultatlista!$E$3))/I29)</f>
        <v>64.098535743255297</v>
      </c>
      <c r="D29" s="42">
        <f t="shared" si="2"/>
        <v>7.0680555555555555</v>
      </c>
      <c r="E29" s="43">
        <f t="shared" si="3"/>
        <v>7.0680555555555555</v>
      </c>
      <c r="F29" s="43">
        <f t="shared" si="4"/>
        <v>6.6541666666666668</v>
      </c>
      <c r="G29" s="44">
        <f t="shared" si="5"/>
        <v>0.41388888888888875</v>
      </c>
      <c r="H29" s="45">
        <f t="shared" si="6"/>
        <v>2.5537991075452116</v>
      </c>
      <c r="I29" s="46">
        <f t="shared" si="7"/>
        <v>0.8</v>
      </c>
      <c r="J29" s="71"/>
      <c r="K29" s="88"/>
      <c r="L29" s="86">
        <f t="shared" si="9"/>
        <v>0</v>
      </c>
      <c r="M29" s="22" t="s">
        <v>816</v>
      </c>
      <c r="N29" s="29">
        <f>'Ute-JSM 2016'!J89</f>
        <v>7.15</v>
      </c>
      <c r="O29" s="68">
        <v>6.6</v>
      </c>
      <c r="P29" s="31"/>
      <c r="Q29" s="31"/>
      <c r="R29" s="33"/>
      <c r="S29" s="33"/>
      <c r="T29" s="75"/>
      <c r="U29" s="75"/>
      <c r="V29" s="104"/>
      <c r="W29" s="76"/>
      <c r="X29" s="119"/>
      <c r="Y29" s="119"/>
      <c r="Z29" s="129">
        <f>'Ute-JSM 2023'!C114</f>
        <v>6.9861111111111107</v>
      </c>
      <c r="AA29" s="129">
        <f>AVERAGE('Ute-JSM 2023'!C110,'Ute-JSM 2023'!C114)</f>
        <v>6.708333333333333</v>
      </c>
      <c r="AB29" s="135"/>
      <c r="AC29" s="136"/>
      <c r="AD29" s="146"/>
      <c r="AE29" s="146"/>
      <c r="AF29" s="147"/>
      <c r="AG29" s="147"/>
      <c r="AH29" s="149"/>
      <c r="AI29" s="149"/>
      <c r="AJ29" s="151"/>
      <c r="AK29" s="151"/>
    </row>
    <row r="30" spans="1:37" ht="18.75" x14ac:dyDescent="0.3">
      <c r="A30" s="22" t="s">
        <v>888</v>
      </c>
      <c r="B30" s="83"/>
      <c r="C30" s="41">
        <f>($F$50*Resultatlista!$E$3)+((B30-(F30*Resultatlista!$E$3))/I30)</f>
        <v>387.11485140774784</v>
      </c>
      <c r="D30" s="42">
        <f t="shared" si="2"/>
        <v>7.5</v>
      </c>
      <c r="E30" s="43">
        <f t="shared" si="3"/>
        <v>7.5</v>
      </c>
      <c r="F30" s="43">
        <f t="shared" si="4"/>
        <v>6.5</v>
      </c>
      <c r="G30" s="44">
        <f t="shared" si="5"/>
        <v>1</v>
      </c>
      <c r="H30" s="45">
        <f t="shared" si="6"/>
        <v>2.7079657742118783</v>
      </c>
      <c r="I30" s="46">
        <f t="shared" si="7"/>
        <v>1.6965208150953284</v>
      </c>
      <c r="J30" s="71"/>
      <c r="K30" s="88"/>
      <c r="L30" s="86">
        <f t="shared" si="9"/>
        <v>0</v>
      </c>
      <c r="M30" s="22" t="s">
        <v>888</v>
      </c>
      <c r="N30" s="29"/>
      <c r="O30" s="68"/>
      <c r="P30" s="31"/>
      <c r="Q30" s="31"/>
      <c r="R30" s="33"/>
      <c r="S30" s="33"/>
      <c r="T30" s="75"/>
      <c r="U30" s="75"/>
      <c r="V30" s="104"/>
      <c r="W30" s="76"/>
      <c r="X30" s="119"/>
      <c r="Y30" s="119"/>
      <c r="Z30" s="129"/>
      <c r="AA30" s="129"/>
      <c r="AB30" s="135"/>
      <c r="AC30" s="136"/>
      <c r="AD30" s="167">
        <v>7.5</v>
      </c>
      <c r="AE30" s="167">
        <v>6.5</v>
      </c>
      <c r="AF30" s="147"/>
      <c r="AG30" s="147"/>
      <c r="AH30" s="149"/>
      <c r="AI30" s="149"/>
      <c r="AJ30" s="151"/>
      <c r="AK30" s="151"/>
    </row>
    <row r="31" spans="1:37" ht="18.75" x14ac:dyDescent="0.3">
      <c r="A31" s="95" t="s">
        <v>817</v>
      </c>
      <c r="B31" s="83"/>
      <c r="C31" s="41">
        <f>($F$50*Resultatlista!$E$3)+((B31-(F31*Resultatlista!$E$3))/I31)</f>
        <v>452.99830358259032</v>
      </c>
      <c r="D31" s="42">
        <f t="shared" si="2"/>
        <v>7.2929166666666667</v>
      </c>
      <c r="E31" s="43">
        <f t="shared" si="3"/>
        <v>6.8636111111111111</v>
      </c>
      <c r="F31" s="43">
        <f t="shared" si="4"/>
        <v>6.0667222222222223</v>
      </c>
      <c r="G31" s="44">
        <f t="shared" si="5"/>
        <v>1.2261944444444444</v>
      </c>
      <c r="H31" s="45">
        <f t="shared" si="6"/>
        <v>3.141243551989656</v>
      </c>
      <c r="I31" s="46">
        <f t="shared" si="7"/>
        <v>2.0802643983542519</v>
      </c>
      <c r="J31" s="71"/>
      <c r="K31" s="143">
        <v>556</v>
      </c>
      <c r="L31" s="96">
        <f t="shared" si="9"/>
        <v>7.7222222222222223</v>
      </c>
      <c r="M31" s="95" t="s">
        <v>817</v>
      </c>
      <c r="N31" s="29">
        <f>'Ute-JSM 2016'!J72</f>
        <v>7.43</v>
      </c>
      <c r="O31" s="29">
        <f>AVERAGE('Ute-JSM 2016'!J72:J75,'Ute-JSM 2016'!J76:J80)</f>
        <v>6.721111111111111</v>
      </c>
      <c r="P31" s="30">
        <f>'Ute-JSM 2017'!J66</f>
        <v>7.58</v>
      </c>
      <c r="Q31" s="31">
        <f>AVERAGE('Ute-JSM 2017'!J68:J75)</f>
        <v>6.3</v>
      </c>
      <c r="R31" s="32"/>
      <c r="S31" s="33">
        <f>AVERAGE('Ute-JSM 2018'!C107)</f>
        <v>5.9722222222222223</v>
      </c>
      <c r="T31" s="78">
        <f>'Ute-JSM 2019'!C126</f>
        <v>5.4444444444444446</v>
      </c>
      <c r="U31" s="78">
        <f>AVERAGE('Ute-JSM 2019'!C126:C127)</f>
        <v>5.3958333333333339</v>
      </c>
      <c r="V31" s="104"/>
      <c r="W31" s="76"/>
      <c r="X31" s="123">
        <f>'Ute-JSM 2022'!C88</f>
        <v>7</v>
      </c>
      <c r="Y31" s="123">
        <f>AVERAGE('Ute-JSM 2022'!C88:C89)</f>
        <v>5.9444444444444446</v>
      </c>
      <c r="Z31" s="120"/>
      <c r="AA31" s="120"/>
      <c r="AB31" s="121"/>
      <c r="AC31" s="122"/>
      <c r="AD31" s="146"/>
      <c r="AE31" s="146"/>
      <c r="AF31" s="147"/>
      <c r="AG31" s="147"/>
      <c r="AH31" s="149"/>
      <c r="AI31" s="149"/>
      <c r="AJ31" s="151"/>
      <c r="AK31" s="151"/>
    </row>
    <row r="32" spans="1:37" ht="18.75" x14ac:dyDescent="0.3">
      <c r="A32" s="22" t="s">
        <v>889</v>
      </c>
      <c r="B32" s="83"/>
      <c r="C32" s="41">
        <f>($F$50*Resultatlista!$E$3)+((B32-(F32*Resultatlista!$E$3))/I32)</f>
        <v>408.33475020278684</v>
      </c>
      <c r="D32" s="42">
        <f t="shared" si="2"/>
        <v>7</v>
      </c>
      <c r="E32" s="43">
        <f t="shared" si="3"/>
        <v>7</v>
      </c>
      <c r="F32" s="43">
        <f t="shared" si="4"/>
        <v>6</v>
      </c>
      <c r="G32" s="44">
        <f t="shared" si="5"/>
        <v>1</v>
      </c>
      <c r="H32" s="45">
        <f t="shared" si="6"/>
        <v>3.2079657742118783</v>
      </c>
      <c r="I32" s="46">
        <f t="shared" si="7"/>
        <v>1.6965208150953284</v>
      </c>
      <c r="J32" s="71"/>
      <c r="K32" s="88"/>
      <c r="L32" s="86">
        <f t="shared" si="9"/>
        <v>0</v>
      </c>
      <c r="M32" s="22" t="s">
        <v>889</v>
      </c>
      <c r="N32" s="29"/>
      <c r="O32" s="29"/>
      <c r="P32" s="30"/>
      <c r="Q32" s="31"/>
      <c r="R32" s="32"/>
      <c r="S32" s="33"/>
      <c r="T32" s="78"/>
      <c r="U32" s="78"/>
      <c r="V32" s="104"/>
      <c r="W32" s="76"/>
      <c r="X32" s="123"/>
      <c r="Y32" s="123"/>
      <c r="Z32" s="120"/>
      <c r="AA32" s="120"/>
      <c r="AB32" s="121"/>
      <c r="AC32" s="122"/>
      <c r="AD32" s="167">
        <v>7</v>
      </c>
      <c r="AE32" s="167">
        <v>6</v>
      </c>
      <c r="AF32" s="147"/>
      <c r="AG32" s="147"/>
      <c r="AH32" s="149"/>
      <c r="AI32" s="149"/>
      <c r="AJ32" s="151"/>
      <c r="AK32" s="151"/>
    </row>
    <row r="33" spans="1:37" ht="18.75" x14ac:dyDescent="0.3">
      <c r="A33" s="22" t="s">
        <v>818</v>
      </c>
      <c r="B33" s="83"/>
      <c r="C33" s="41">
        <f>($F$50*Resultatlista!$E$3)+((B33-(F33*Resultatlista!$E$3))/I33)</f>
        <v>489.72773899169908</v>
      </c>
      <c r="D33" s="42">
        <f t="shared" si="2"/>
        <v>6.6844444444444449</v>
      </c>
      <c r="E33" s="43">
        <f t="shared" si="3"/>
        <v>6.23</v>
      </c>
      <c r="F33" s="43">
        <f t="shared" si="4"/>
        <v>5.3691666666666666</v>
      </c>
      <c r="G33" s="44">
        <f t="shared" si="5"/>
        <v>1.3152777777777782</v>
      </c>
      <c r="H33" s="45">
        <f t="shared" si="6"/>
        <v>3.8387991075452117</v>
      </c>
      <c r="I33" s="46">
        <f t="shared" si="7"/>
        <v>2.2313961276323284</v>
      </c>
      <c r="J33" s="71"/>
      <c r="K33" s="88">
        <v>514</v>
      </c>
      <c r="L33" s="86">
        <f t="shared" si="9"/>
        <v>7.1388888888888893</v>
      </c>
      <c r="M33" s="22" t="s">
        <v>818</v>
      </c>
      <c r="N33" s="29">
        <f>'Ute-JSM 2016'!J83</f>
        <v>6.17</v>
      </c>
      <c r="O33" s="29">
        <f>AVERAGE('Ute-JSM 2016'!J83:J84)</f>
        <v>4.8049999999999997</v>
      </c>
      <c r="P33" s="31">
        <f>'Ute-JSM 2017'!J78</f>
        <v>6.29</v>
      </c>
      <c r="Q33" s="31">
        <f>AVERAGE('Ute-JSM 2017'!J78:J80)</f>
        <v>5.9333333333333336</v>
      </c>
      <c r="R33" s="33"/>
      <c r="S33" s="33"/>
      <c r="T33" s="75"/>
      <c r="U33" s="75"/>
      <c r="V33" s="104"/>
      <c r="W33" s="76"/>
      <c r="X33" s="119"/>
      <c r="Y33" s="119"/>
      <c r="Z33" s="120"/>
      <c r="AA33" s="120"/>
      <c r="AB33" s="121"/>
      <c r="AC33" s="122"/>
      <c r="AD33" s="146"/>
      <c r="AE33" s="146"/>
      <c r="AF33" s="147"/>
      <c r="AG33" s="147"/>
      <c r="AH33" s="149"/>
      <c r="AI33" s="149"/>
      <c r="AJ33" s="151"/>
      <c r="AK33" s="151"/>
    </row>
    <row r="34" spans="1:37" ht="18.75" x14ac:dyDescent="0.3">
      <c r="A34" s="22" t="s">
        <v>819</v>
      </c>
      <c r="B34" s="83"/>
      <c r="C34" s="41">
        <f>($F$50*Resultatlista!$E$3)+((B34-(F34*Resultatlista!$E$3))/I34)</f>
        <v>452.9193332567047</v>
      </c>
      <c r="D34" s="42">
        <f t="shared" si="2"/>
        <v>7.4013888888888886</v>
      </c>
      <c r="E34" s="43">
        <f t="shared" si="3"/>
        <v>6.5388888888888888</v>
      </c>
      <c r="F34" s="43">
        <f t="shared" si="4"/>
        <v>6.1573456790123453</v>
      </c>
      <c r="G34" s="44">
        <f t="shared" si="5"/>
        <v>1.2440432098765433</v>
      </c>
      <c r="H34" s="45">
        <f t="shared" si="6"/>
        <v>3.050620095199533</v>
      </c>
      <c r="I34" s="46">
        <f t="shared" si="7"/>
        <v>2.1105452004335619</v>
      </c>
      <c r="J34" s="71"/>
      <c r="K34" s="89">
        <v>595</v>
      </c>
      <c r="L34" s="86">
        <f t="shared" si="9"/>
        <v>8.2638888888888893</v>
      </c>
      <c r="M34" s="22" t="s">
        <v>819</v>
      </c>
      <c r="N34" s="29">
        <f>'Ute-JSM 2016'!J85</f>
        <v>5.49</v>
      </c>
      <c r="O34" s="29">
        <f>AVERAGE('Ute-JSM 2016'!J85:J87)</f>
        <v>5.2266666666666666</v>
      </c>
      <c r="P34" s="31">
        <f>'Ute-JSM 2017'!J82</f>
        <v>7.21</v>
      </c>
      <c r="Q34" s="31">
        <f>AVERAGE('Ute-JSM 2017'!J82:J83)</f>
        <v>6.875</v>
      </c>
      <c r="R34" s="33">
        <f>'Ute-JSM 2018'!C111</f>
        <v>6.916666666666667</v>
      </c>
      <c r="S34" s="33">
        <f>AVERAGE('Ute-JSM 2018'!C111:C113)</f>
        <v>6.3703703703703702</v>
      </c>
      <c r="T34" s="75"/>
      <c r="U34" s="75"/>
      <c r="V34" s="104"/>
      <c r="W34" s="76"/>
      <c r="X34" s="119"/>
      <c r="Y34" s="119"/>
      <c r="Z34" s="120"/>
      <c r="AA34" s="120"/>
      <c r="AB34" s="121"/>
      <c r="AC34" s="122"/>
      <c r="AD34" s="146"/>
      <c r="AE34" s="146"/>
      <c r="AF34" s="147"/>
      <c r="AG34" s="147"/>
      <c r="AH34" s="149"/>
      <c r="AI34" s="149"/>
      <c r="AJ34" s="151"/>
      <c r="AK34" s="151"/>
    </row>
    <row r="35" spans="1:37" ht="18.75" x14ac:dyDescent="0.3">
      <c r="A35" s="22" t="s">
        <v>820</v>
      </c>
      <c r="B35" s="83"/>
      <c r="C35" s="41">
        <f>($F$50*Resultatlista!$E$3)+((B35-(F35*Resultatlista!$E$3))/I35)</f>
        <v>173.13302506744225</v>
      </c>
      <c r="D35" s="42">
        <f t="shared" si="2"/>
        <v>8.8480000000000008</v>
      </c>
      <c r="E35" s="43">
        <f t="shared" si="3"/>
        <v>8.8480000000000008</v>
      </c>
      <c r="F35" s="43">
        <f t="shared" si="4"/>
        <v>8.1425308641975302</v>
      </c>
      <c r="G35" s="44">
        <f t="shared" si="5"/>
        <v>0.7054691358024705</v>
      </c>
      <c r="H35" s="45">
        <f t="shared" si="6"/>
        <v>1.0654349100143481</v>
      </c>
      <c r="I35" s="46">
        <f t="shared" si="7"/>
        <v>1.1968430732962041</v>
      </c>
      <c r="J35" s="71"/>
      <c r="K35" s="88"/>
      <c r="L35" s="86">
        <f t="shared" si="9"/>
        <v>0</v>
      </c>
      <c r="M35" s="22" t="s">
        <v>820</v>
      </c>
      <c r="N35" s="29">
        <f>'Ute-JSM 2016'!J142</f>
        <v>8.99</v>
      </c>
      <c r="O35" s="29">
        <f>AVERAGE('Ute-JSM 2016'!J137:J140,'Ute-JSM 2016'!J142:J143)</f>
        <v>8.2116666666666678</v>
      </c>
      <c r="P35" s="31"/>
      <c r="Q35" s="31"/>
      <c r="R35" s="33"/>
      <c r="S35" s="33"/>
      <c r="T35" s="78">
        <f>'Ute-JSM 2019'!C1</f>
        <v>8.7638888888888893</v>
      </c>
      <c r="U35" s="78">
        <f>AVERAGE('Ute-JSM 2019'!C1:C3)</f>
        <v>8.4166666666666661</v>
      </c>
      <c r="V35" s="104"/>
      <c r="W35" s="76"/>
      <c r="X35" s="123">
        <f>'Ute-JSM 2022'!C5</f>
        <v>8.3888888888888893</v>
      </c>
      <c r="Y35" s="123">
        <f>AVERAGE('Ute-JSM 2022'!C5,'Ute-JSM 2022'!C7)</f>
        <v>8.3055555555555554</v>
      </c>
      <c r="Z35" s="129"/>
      <c r="AA35" s="129">
        <f>'Ute-JSM 2023'!C5</f>
        <v>7.5972222222222223</v>
      </c>
      <c r="AB35" s="135">
        <f>'Ute-JSM 2024'!C8</f>
        <v>8.9166666666666661</v>
      </c>
      <c r="AC35" s="136">
        <f>AVERAGE('Ute-JSM 2024'!C5,'Ute-JSM 2024'!C8:C9)</f>
        <v>8.1157407407407405</v>
      </c>
      <c r="AD35" s="161">
        <f>'Ute-JSM 2025'!C5</f>
        <v>9.1805555555555554</v>
      </c>
      <c r="AE35" s="161">
        <f>AVERAGE('Ute-JSM 2025'!C5,'Ute-JSM 2025'!C8,'Ute-JSM 2025'!C9)</f>
        <v>8.2083333333333339</v>
      </c>
      <c r="AF35" s="147"/>
      <c r="AG35" s="147"/>
      <c r="AH35" s="149"/>
      <c r="AI35" s="149"/>
      <c r="AJ35" s="151"/>
      <c r="AK35" s="151"/>
    </row>
    <row r="36" spans="1:37" ht="18.75" x14ac:dyDescent="0.3">
      <c r="A36" s="22" t="s">
        <v>890</v>
      </c>
      <c r="B36" s="83"/>
      <c r="C36" s="41">
        <f>($F$50*Resultatlista!$E$3)+((B36-(F36*Resultatlista!$E$3))/I36)</f>
        <v>314.3384577625402</v>
      </c>
      <c r="D36" s="42">
        <f t="shared" si="2"/>
        <v>8.6388888888888893</v>
      </c>
      <c r="E36" s="43">
        <f t="shared" si="3"/>
        <v>8.5416666666666661</v>
      </c>
      <c r="F36" s="43">
        <f t="shared" si="4"/>
        <v>7.7013888888888884</v>
      </c>
      <c r="G36" s="44">
        <f t="shared" si="5"/>
        <v>0.93750000000000089</v>
      </c>
      <c r="H36" s="45">
        <f t="shared" si="6"/>
        <v>1.5065768853229899</v>
      </c>
      <c r="I36" s="46">
        <f t="shared" si="7"/>
        <v>1.5904882641518718</v>
      </c>
      <c r="J36" s="71"/>
      <c r="K36" s="88">
        <v>629</v>
      </c>
      <c r="L36" s="86">
        <f t="shared" si="9"/>
        <v>8.7361111111111107</v>
      </c>
      <c r="M36" s="22" t="s">
        <v>890</v>
      </c>
      <c r="N36" s="29"/>
      <c r="O36" s="29"/>
      <c r="P36" s="31"/>
      <c r="Q36" s="31"/>
      <c r="R36" s="33"/>
      <c r="S36" s="33"/>
      <c r="T36" s="78"/>
      <c r="U36" s="78"/>
      <c r="V36" s="104"/>
      <c r="W36" s="76"/>
      <c r="X36" s="123"/>
      <c r="Y36" s="123"/>
      <c r="Z36" s="129"/>
      <c r="AA36" s="129"/>
      <c r="AB36" s="135"/>
      <c r="AC36" s="136"/>
      <c r="AD36" s="161">
        <f>'Ute-JSM 2025'!C18</f>
        <v>8.5416666666666661</v>
      </c>
      <c r="AE36" s="161">
        <f>AVERAGE('Ute-JSM 2025'!C18:C23)</f>
        <v>7.7013888888888884</v>
      </c>
      <c r="AF36" s="147"/>
      <c r="AG36" s="147"/>
      <c r="AH36" s="149"/>
      <c r="AI36" s="149"/>
      <c r="AJ36" s="151"/>
      <c r="AK36" s="151"/>
    </row>
    <row r="37" spans="1:37" ht="18.75" x14ac:dyDescent="0.3">
      <c r="A37" s="22" t="s">
        <v>891</v>
      </c>
      <c r="B37" s="83"/>
      <c r="C37" s="41">
        <f>($F$50*Resultatlista!$E$3)+((B37-(F37*Resultatlista!$E$3))/I37)</f>
        <v>480.5220694681534</v>
      </c>
      <c r="D37" s="42">
        <f t="shared" si="2"/>
        <v>8.9250000000000007</v>
      </c>
      <c r="E37" s="43">
        <f t="shared" si="3"/>
        <v>8.6</v>
      </c>
      <c r="F37" s="43">
        <f t="shared" si="4"/>
        <v>7.2407407407407405</v>
      </c>
      <c r="G37" s="44">
        <f t="shared" si="5"/>
        <v>1.6842592592592602</v>
      </c>
      <c r="H37" s="45">
        <f t="shared" si="6"/>
        <v>1.9672250334711379</v>
      </c>
      <c r="I37" s="46">
        <f t="shared" si="7"/>
        <v>2.857380891350374</v>
      </c>
      <c r="J37" s="71"/>
      <c r="K37" s="88">
        <v>666</v>
      </c>
      <c r="L37" s="86">
        <f t="shared" si="9"/>
        <v>9.25</v>
      </c>
      <c r="M37" s="22" t="s">
        <v>891</v>
      </c>
      <c r="N37" s="29"/>
      <c r="O37" s="29"/>
      <c r="P37" s="31"/>
      <c r="Q37" s="31"/>
      <c r="R37" s="33"/>
      <c r="S37" s="33"/>
      <c r="T37" s="78"/>
      <c r="U37" s="78"/>
      <c r="V37" s="104"/>
      <c r="W37" s="76"/>
      <c r="X37" s="123"/>
      <c r="Y37" s="123"/>
      <c r="Z37" s="129"/>
      <c r="AA37" s="129"/>
      <c r="AB37" s="135"/>
      <c r="AC37" s="136"/>
      <c r="AD37" s="164">
        <v>8.6</v>
      </c>
      <c r="AE37" s="161">
        <f>AVERAGE('Ute-JSM 2025'!C12:C14)</f>
        <v>7.2407407407407405</v>
      </c>
      <c r="AF37" s="147"/>
      <c r="AG37" s="147"/>
      <c r="AH37" s="149"/>
      <c r="AI37" s="149"/>
      <c r="AJ37" s="151"/>
      <c r="AK37" s="151"/>
    </row>
    <row r="38" spans="1:37" ht="18.75" x14ac:dyDescent="0.3">
      <c r="A38" s="95" t="s">
        <v>821</v>
      </c>
      <c r="B38" s="83"/>
      <c r="C38" s="41">
        <f>($F$50*Resultatlista!$E$3)+((B38-(F38*Resultatlista!$E$3))/I38)</f>
        <v>342.5732273365378</v>
      </c>
      <c r="D38" s="42">
        <f t="shared" si="2"/>
        <v>9.0822916666666664</v>
      </c>
      <c r="E38" s="43">
        <f t="shared" si="3"/>
        <v>8.7756944444444436</v>
      </c>
      <c r="F38" s="43">
        <f t="shared" si="4"/>
        <v>8.0199763007054674</v>
      </c>
      <c r="G38" s="44">
        <f t="shared" si="5"/>
        <v>1.062315365961199</v>
      </c>
      <c r="H38" s="45">
        <f t="shared" si="6"/>
        <v>1.1879894735064109</v>
      </c>
      <c r="I38" s="46">
        <f t="shared" si="7"/>
        <v>1.8022401305487854</v>
      </c>
      <c r="J38" s="71"/>
      <c r="K38" s="143">
        <v>676</v>
      </c>
      <c r="L38" s="96">
        <f t="shared" ref="L38:L69" si="10">K38/72</f>
        <v>9.3888888888888893</v>
      </c>
      <c r="M38" s="95" t="s">
        <v>821</v>
      </c>
      <c r="N38" s="29">
        <f>'Ute-JSM 2016'!J90</f>
        <v>8.86</v>
      </c>
      <c r="O38" s="29">
        <f>AVERAGE('Ute-JSM 2016'!J90:J95)</f>
        <v>8.2716666666666683</v>
      </c>
      <c r="P38" s="31">
        <f>'Ute-JSM 2017'!J85</f>
        <v>8.5399999999999991</v>
      </c>
      <c r="Q38" s="31">
        <f>AVERAGE('Ute-JSM 2017'!J85:J91)</f>
        <v>8.1271428571428572</v>
      </c>
      <c r="R38" s="33">
        <f>'Ute-JSM 2018'!C12</f>
        <v>8.6944444444444446</v>
      </c>
      <c r="S38" s="33">
        <f>AVERAGE('Ute-JSM 2018'!C12:C18)</f>
        <v>7.8432539682539684</v>
      </c>
      <c r="T38" s="78">
        <f>'Ute-JSM 2019'!C16</f>
        <v>9.0416666666666661</v>
      </c>
      <c r="U38" s="78">
        <f>AVERAGE('Ute-JSM 2019'!C16:C24)</f>
        <v>8.3672839506172849</v>
      </c>
      <c r="V38" s="104">
        <f>'Ute-JSM 2021'!C7</f>
        <v>8.8055555555555554</v>
      </c>
      <c r="W38" s="105">
        <f>AVERAGE('Ute-JSM 2021'!C7:C11)</f>
        <v>8.2194444444444432</v>
      </c>
      <c r="X38" s="123">
        <f>'Ute-JSM 2022'!C18</f>
        <v>8.6805555555555554</v>
      </c>
      <c r="Y38" s="123">
        <f>AVERAGE('Ute-JSM 2022'!C18:C20)</f>
        <v>8.023148148148147</v>
      </c>
      <c r="Z38" s="129">
        <f>'Ute-JSM 2023'!C13</f>
        <v>8.875</v>
      </c>
      <c r="AA38" s="129">
        <f>AVERAGE('Ute-JSM 2023'!C13:C18)</f>
        <v>7.6365740740740735</v>
      </c>
      <c r="AB38" s="135">
        <f>'Ute-JSM 2024'!C18</f>
        <v>8.7083333333333339</v>
      </c>
      <c r="AC38" s="136">
        <f>AVERAGE('Ute-JSM 2024'!C18:C23)</f>
        <v>7.6712962962962967</v>
      </c>
      <c r="AD38" s="146"/>
      <c r="AE38" s="146"/>
      <c r="AF38" s="147"/>
      <c r="AG38" s="147"/>
      <c r="AH38" s="149"/>
      <c r="AI38" s="149"/>
      <c r="AJ38" s="151"/>
      <c r="AK38" s="151"/>
    </row>
    <row r="39" spans="1:37" ht="18.75" x14ac:dyDescent="0.3">
      <c r="A39" s="95" t="s">
        <v>822</v>
      </c>
      <c r="B39" s="83"/>
      <c r="C39" s="41">
        <f>($F$50*Resultatlista!$E$3)+((B39-(F39*Resultatlista!$E$3))/I39)</f>
        <v>241.19761975020896</v>
      </c>
      <c r="D39" s="42">
        <f t="shared" si="2"/>
        <v>9.1600694444444457</v>
      </c>
      <c r="E39" s="43">
        <f t="shared" si="3"/>
        <v>8.750694444444445</v>
      </c>
      <c r="F39" s="43">
        <f t="shared" si="4"/>
        <v>8.3226322751322748</v>
      </c>
      <c r="G39" s="44">
        <f t="shared" si="5"/>
        <v>0.83743716931217094</v>
      </c>
      <c r="H39" s="45">
        <f t="shared" si="6"/>
        <v>0.88533349907960357</v>
      </c>
      <c r="I39" s="46">
        <f t="shared" si="7"/>
        <v>1.4207295890726086</v>
      </c>
      <c r="J39" s="71"/>
      <c r="K39" s="143">
        <v>689</v>
      </c>
      <c r="L39" s="96">
        <f t="shared" si="10"/>
        <v>9.5694444444444446</v>
      </c>
      <c r="M39" s="95" t="s">
        <v>822</v>
      </c>
      <c r="N39" s="29">
        <f>'Ute-JSM 2016'!J100</f>
        <v>8.92</v>
      </c>
      <c r="O39" s="29">
        <f>AVERAGE('Ute-JSM 2016'!J100:J106)</f>
        <v>8.5914285714285707</v>
      </c>
      <c r="P39" s="31">
        <f>'Ute-JSM 2017'!J95</f>
        <v>9.0299999999999994</v>
      </c>
      <c r="Q39" s="31">
        <f>AVERAGE('Ute-JSM 2017'!J95:J106)</f>
        <v>8.4933333333333341</v>
      </c>
      <c r="R39" s="33">
        <f>'Ute-JSM 2018'!C1</f>
        <v>8.7638888888888893</v>
      </c>
      <c r="S39" s="33">
        <f>AVERAGE('Ute-JSM 2018'!C1:C10)</f>
        <v>8.4416666666666664</v>
      </c>
      <c r="T39" s="78">
        <f>'Ute-JSM 2019'!C5</f>
        <v>9.0555555555555554</v>
      </c>
      <c r="U39" s="78">
        <f>AVERAGE('Ute-JSM 2019'!C5:C9)</f>
        <v>8.6305555555555564</v>
      </c>
      <c r="V39" s="104">
        <f>'Ute-JSM 2021'!C3</f>
        <v>8.5</v>
      </c>
      <c r="W39" s="105">
        <f>AVERAGE('Ute-JSM 2021'!C3:C4)</f>
        <v>8.1041666666666661</v>
      </c>
      <c r="X39" s="123">
        <f>'Ute-JSM 2022'!C9</f>
        <v>8.875</v>
      </c>
      <c r="Y39" s="123">
        <f>AVERAGE('Ute-JSM 2022'!C9:C13)</f>
        <v>8.4472222222222211</v>
      </c>
      <c r="Z39" s="129">
        <f>'Ute-JSM 2023'!C10</f>
        <v>8.4583333333333339</v>
      </c>
      <c r="AA39" s="129">
        <f>AVERAGE('Ute-JSM 2023'!C10:C11)</f>
        <v>7.9652777777777786</v>
      </c>
      <c r="AB39" s="135">
        <f>'Ute-JSM 2024'!C12</f>
        <v>8.4027777777777786</v>
      </c>
      <c r="AC39" s="136">
        <f>AVERAGE('Ute-JSM 2024'!C12:C14)</f>
        <v>7.9074074074074083</v>
      </c>
      <c r="AD39" s="146"/>
      <c r="AE39" s="146"/>
      <c r="AF39" s="147"/>
      <c r="AG39" s="147"/>
      <c r="AH39" s="149"/>
      <c r="AI39" s="149"/>
      <c r="AJ39" s="151"/>
      <c r="AK39" s="151"/>
    </row>
    <row r="40" spans="1:37" ht="18.75" x14ac:dyDescent="0.3">
      <c r="A40" s="22" t="s">
        <v>892</v>
      </c>
      <c r="B40" s="83"/>
      <c r="C40" s="41">
        <f>($F$50*Resultatlista!$E$3)+((B40-(F40*Resultatlista!$E$3))/I40)</f>
        <v>308.96708619015578</v>
      </c>
      <c r="D40" s="42">
        <f t="shared" si="2"/>
        <v>8.3611111111111107</v>
      </c>
      <c r="E40" s="43">
        <f t="shared" si="3"/>
        <v>8.3611111111111107</v>
      </c>
      <c r="F40" s="43">
        <f t="shared" si="4"/>
        <v>7.466049382716049</v>
      </c>
      <c r="G40" s="44">
        <f t="shared" si="5"/>
        <v>0.89506172839506171</v>
      </c>
      <c r="H40" s="45">
        <f t="shared" si="6"/>
        <v>1.7419163914958293</v>
      </c>
      <c r="I40" s="46">
        <f t="shared" si="7"/>
        <v>1.5184908530174235</v>
      </c>
      <c r="J40" s="71"/>
      <c r="K40" s="88">
        <v>602</v>
      </c>
      <c r="L40" s="86">
        <f t="shared" si="10"/>
        <v>8.3611111111111107</v>
      </c>
      <c r="M40" s="22" t="s">
        <v>892</v>
      </c>
      <c r="N40" s="29"/>
      <c r="O40" s="29"/>
      <c r="P40" s="31"/>
      <c r="Q40" s="31"/>
      <c r="R40" s="33"/>
      <c r="S40" s="33"/>
      <c r="T40" s="78"/>
      <c r="U40" s="78"/>
      <c r="V40" s="104"/>
      <c r="W40" s="105"/>
      <c r="X40" s="123"/>
      <c r="Y40" s="123"/>
      <c r="Z40" s="129"/>
      <c r="AA40" s="129"/>
      <c r="AB40" s="135"/>
      <c r="AC40" s="136"/>
      <c r="AD40" s="161">
        <f>'Ute-JSM 2025'!C37</f>
        <v>8.3611111111111107</v>
      </c>
      <c r="AE40" s="161">
        <f>AVERAGE('Ute-JSM 2025'!C37:C45)</f>
        <v>7.466049382716049</v>
      </c>
      <c r="AF40" s="147"/>
      <c r="AG40" s="147"/>
      <c r="AH40" s="149"/>
      <c r="AI40" s="149"/>
      <c r="AJ40" s="151"/>
      <c r="AK40" s="151"/>
    </row>
    <row r="41" spans="1:37" ht="18.75" x14ac:dyDescent="0.3">
      <c r="A41" s="22" t="s">
        <v>893</v>
      </c>
      <c r="B41" s="83"/>
      <c r="C41" s="41">
        <f>($F$50*Resultatlista!$E$3)+((B41-(F41*Resultatlista!$E$3))/I41)</f>
        <v>313.39876820237282</v>
      </c>
      <c r="D41" s="42">
        <f t="shared" si="2"/>
        <v>8.4305555555555554</v>
      </c>
      <c r="E41" s="43">
        <f t="shared" si="3"/>
        <v>8.4305555555555554</v>
      </c>
      <c r="F41" s="43">
        <f t="shared" si="4"/>
        <v>7.5178571428571432</v>
      </c>
      <c r="G41" s="44">
        <f t="shared" si="5"/>
        <v>0.91269841269841212</v>
      </c>
      <c r="H41" s="45">
        <f t="shared" si="6"/>
        <v>1.6901086313547351</v>
      </c>
      <c r="I41" s="46">
        <f t="shared" si="7"/>
        <v>1.5484118550473225</v>
      </c>
      <c r="J41" s="71"/>
      <c r="K41" s="88">
        <v>607</v>
      </c>
      <c r="L41" s="86">
        <f t="shared" si="10"/>
        <v>8.4305555555555554</v>
      </c>
      <c r="M41" s="22" t="s">
        <v>893</v>
      </c>
      <c r="N41" s="29"/>
      <c r="O41" s="29"/>
      <c r="P41" s="31"/>
      <c r="Q41" s="31"/>
      <c r="R41" s="33"/>
      <c r="S41" s="33"/>
      <c r="T41" s="78"/>
      <c r="U41" s="78"/>
      <c r="V41" s="104"/>
      <c r="W41" s="105"/>
      <c r="X41" s="123"/>
      <c r="Y41" s="123"/>
      <c r="Z41" s="129"/>
      <c r="AA41" s="129"/>
      <c r="AB41" s="135"/>
      <c r="AC41" s="136"/>
      <c r="AD41" s="161">
        <f>'Ute-JSM 2025'!C27</f>
        <v>8.4305555555555554</v>
      </c>
      <c r="AE41" s="161">
        <f>AVERAGE('Ute-JSM 2025'!C27:C33)</f>
        <v>7.5178571428571432</v>
      </c>
      <c r="AF41" s="147"/>
      <c r="AG41" s="147"/>
      <c r="AH41" s="149"/>
      <c r="AI41" s="149"/>
      <c r="AJ41" s="151"/>
      <c r="AK41" s="151"/>
    </row>
    <row r="42" spans="1:37" ht="18.75" x14ac:dyDescent="0.3">
      <c r="A42" s="22" t="s">
        <v>823</v>
      </c>
      <c r="B42" s="83"/>
      <c r="C42" s="41">
        <f>($F$50*Resultatlista!$E$3)+((B42-(F42*Resultatlista!$E$3))/I42)</f>
        <v>303.21201997122529</v>
      </c>
      <c r="D42" s="42">
        <f t="shared" si="2"/>
        <v>8.6430246913580255</v>
      </c>
      <c r="E42" s="43">
        <f t="shared" si="3"/>
        <v>8.3693827160493832</v>
      </c>
      <c r="F42" s="43">
        <f t="shared" si="4"/>
        <v>7.7310231481481493</v>
      </c>
      <c r="G42" s="44">
        <f t="shared" si="5"/>
        <v>0.91200154320987625</v>
      </c>
      <c r="H42" s="45">
        <f t="shared" si="6"/>
        <v>1.4769426260637291</v>
      </c>
      <c r="I42" s="46">
        <f t="shared" si="7"/>
        <v>1.5472296014546165</v>
      </c>
      <c r="J42" s="71"/>
      <c r="K42" s="88">
        <v>642</v>
      </c>
      <c r="L42" s="86">
        <f t="shared" si="10"/>
        <v>8.9166666666666661</v>
      </c>
      <c r="M42" s="22" t="s">
        <v>823</v>
      </c>
      <c r="N42" s="29">
        <f>'Ute-JSM 2016'!J111</f>
        <v>8.1</v>
      </c>
      <c r="O42" s="29">
        <f>AVERAGE('Ute-JSM 2016'!J111:J119)</f>
        <v>7.213333333333332</v>
      </c>
      <c r="P42" s="31">
        <f>'Ute-JSM 2017'!J111</f>
        <v>8.2799999999999994</v>
      </c>
      <c r="Q42" s="31">
        <f>AVERAGE('Ute-JSM 2017'!J111:J125)</f>
        <v>7.360666666666666</v>
      </c>
      <c r="R42" s="32">
        <f>'Ute-JSM 2018'!C39</f>
        <v>8.5416666666666661</v>
      </c>
      <c r="S42" s="33">
        <f>AVERAGE('Ute-JSM 2018'!C39:C46)</f>
        <v>8.03125</v>
      </c>
      <c r="T42" s="78">
        <f>'Ute-JSM 2019'!C44</f>
        <v>8.2222222222222214</v>
      </c>
      <c r="U42" s="78">
        <f>AVERAGE('Ute-JSM 2019'!C44:C50)</f>
        <v>7.5555555555555554</v>
      </c>
      <c r="V42" s="104">
        <f>'Ute-JSM 2021'!C22</f>
        <v>8.3333333333333339</v>
      </c>
      <c r="W42" s="105">
        <f>AVERAGE('Ute-JSM 2021'!C22:C30)</f>
        <v>7.606481481481481</v>
      </c>
      <c r="X42" s="123">
        <f>'Ute-JSM 2022'!C36</f>
        <v>8.1805555555555554</v>
      </c>
      <c r="Y42" s="123">
        <f>AVERAGE('Ute-JSM 2022'!C36:C41)</f>
        <v>7.8981481481481488</v>
      </c>
      <c r="Z42" s="129">
        <f>'Ute-JSM 2023'!C34</f>
        <v>8.5833333333333339</v>
      </c>
      <c r="AA42" s="129">
        <f>AVERAGE('Ute-JSM 2023'!C34:C39)</f>
        <v>7.9120370370370372</v>
      </c>
      <c r="AB42" s="135">
        <f>'Ute-JSM 2024'!C40</f>
        <v>8.5694444444444446</v>
      </c>
      <c r="AC42" s="136">
        <f>AVERAGE('Ute-JSM 2024'!C40:C47)</f>
        <v>8.1510416666666661</v>
      </c>
      <c r="AD42" s="161">
        <f>'Ute-JSM 2025'!C66</f>
        <v>8.5138888888888893</v>
      </c>
      <c r="AE42" s="161">
        <f>AVERAGE('Ute-JSM 2025'!C66:C69)</f>
        <v>7.8506944444444446</v>
      </c>
      <c r="AF42" s="147"/>
      <c r="AG42" s="147"/>
      <c r="AH42" s="149"/>
      <c r="AI42" s="149"/>
      <c r="AJ42" s="151"/>
      <c r="AK42" s="151"/>
    </row>
    <row r="43" spans="1:37" ht="18.75" x14ac:dyDescent="0.3">
      <c r="A43" s="23" t="s">
        <v>824</v>
      </c>
      <c r="B43" s="83"/>
      <c r="C43" s="41">
        <f>($F$50*Resultatlista!$E$3)+((B43-(F43*Resultatlista!$E$3))/I43)</f>
        <v>347.55974171898259</v>
      </c>
      <c r="D43" s="125">
        <f t="shared" si="2"/>
        <v>9.0246296296296293</v>
      </c>
      <c r="E43" s="47">
        <f t="shared" si="3"/>
        <v>8.8270370370370372</v>
      </c>
      <c r="F43" s="47">
        <f t="shared" si="4"/>
        <v>7.9543498733776499</v>
      </c>
      <c r="G43" s="48">
        <f t="shared" si="5"/>
        <v>1.0702797562519795</v>
      </c>
      <c r="H43" s="49">
        <f t="shared" si="6"/>
        <v>1.2536159008342285</v>
      </c>
      <c r="I43" s="50">
        <f t="shared" si="7"/>
        <v>1.8157518844566374</v>
      </c>
      <c r="J43" s="72"/>
      <c r="K43" s="90">
        <v>664</v>
      </c>
      <c r="L43" s="91">
        <f t="shared" si="10"/>
        <v>9.2222222222222214</v>
      </c>
      <c r="M43" s="23" t="s">
        <v>824</v>
      </c>
      <c r="N43" s="34">
        <f>'Ute-JSM 2016'!J122</f>
        <v>8.64</v>
      </c>
      <c r="O43" s="34">
        <f>AVERAGE('Ute-JSM 2016'!J122:J134)</f>
        <v>7.8707692307692305</v>
      </c>
      <c r="P43" s="35">
        <f>'Ute-JSM 2017'!J130</f>
        <v>8.6199999999999992</v>
      </c>
      <c r="Q43" s="35">
        <f>AVERAGE('Ute-JSM 2017'!J130:J136)</f>
        <v>7.8199999999999994</v>
      </c>
      <c r="R43" s="36">
        <f>'Ute-JSM 2018'!C24</f>
        <v>8.8194444444444446</v>
      </c>
      <c r="S43" s="36">
        <f>AVERAGE('Ute-JSM 2018'!C24:C35)</f>
        <v>7.9675925925925926</v>
      </c>
      <c r="T43" s="80">
        <f>'Ute-JSM 2019'!C29</f>
        <v>8.9305555555555554</v>
      </c>
      <c r="U43" s="80">
        <f>AVERAGE('Ute-JSM 2019'!C29:C40)</f>
        <v>8.116898148148147</v>
      </c>
      <c r="V43" s="106">
        <f>'Ute-JSM 2021'!C14</f>
        <v>9.0555555555555554</v>
      </c>
      <c r="W43" s="107">
        <f>AVERAGE('Ute-JSM 2021'!C14:C19)</f>
        <v>8.2037037037037042</v>
      </c>
      <c r="X43" s="126">
        <f>'Ute-JSM 2022'!C24</f>
        <v>9.0416666666666661</v>
      </c>
      <c r="Y43" s="126">
        <f>AVERAGE('Ute-JSM 2022'!C36:C41)</f>
        <v>7.8981481481481488</v>
      </c>
      <c r="Z43" s="132">
        <f>'Ute-JSM 2023'!C23</f>
        <v>8.6388888888888893</v>
      </c>
      <c r="AA43" s="132">
        <f>AVERAGE('Ute-JSM 2023'!C23:C28)</f>
        <v>8.0300925925925934</v>
      </c>
      <c r="AB43" s="137">
        <f>'Ute-JSM 2024'!C27</f>
        <v>9.0972222222222214</v>
      </c>
      <c r="AC43" s="138">
        <f>AVERAGE('Ute-JSM 2024'!C27:C36)</f>
        <v>8.0500000000000007</v>
      </c>
      <c r="AD43" s="166">
        <v>8.6</v>
      </c>
      <c r="AE43" s="165">
        <f>AVERAGE('Ute-JSM 2025'!C53:C56)</f>
        <v>7.6319444444444446</v>
      </c>
      <c r="AF43" s="153"/>
      <c r="AG43" s="153"/>
      <c r="AH43" s="154"/>
      <c r="AI43" s="154"/>
      <c r="AJ43" s="155"/>
      <c r="AK43" s="155"/>
    </row>
    <row r="44" spans="1:37" ht="18.75" x14ac:dyDescent="0.3">
      <c r="A44" s="24" t="s">
        <v>825</v>
      </c>
      <c r="B44" s="83"/>
      <c r="C44" s="77">
        <f>($F$50*Resultatlista!$E$3)+((B44-(F44*Resultatlista!$E$3))/I44)</f>
        <v>358.84225933603295</v>
      </c>
      <c r="D44" s="42">
        <f t="shared" si="0"/>
        <v>8.2125000000000004</v>
      </c>
      <c r="E44" s="43">
        <f t="shared" si="3"/>
        <v>7.8277777777777784</v>
      </c>
      <c r="F44" s="43">
        <f t="shared" si="4"/>
        <v>7.2068279637029633</v>
      </c>
      <c r="G44" s="44">
        <f t="shared" ref="G44:G69" si="11">D44-F44</f>
        <v>1.0056720362970371</v>
      </c>
      <c r="H44" s="45">
        <f t="shared" ref="H44:H69" si="12">$F$50-F44</f>
        <v>2.001137810508915</v>
      </c>
      <c r="I44" s="46">
        <f t="shared" ref="I44:I69" si="13">IF(G44/$G$50&lt;0.8,0.8,G44/$G$50)</f>
        <v>1.7061435427372278</v>
      </c>
      <c r="K44" s="92">
        <v>619</v>
      </c>
      <c r="L44" s="93">
        <f t="shared" si="10"/>
        <v>8.5972222222222214</v>
      </c>
      <c r="M44" s="25" t="s">
        <v>825</v>
      </c>
      <c r="N44" s="29">
        <f>'Ute-SM 2016'!J4</f>
        <v>7.42</v>
      </c>
      <c r="O44" s="29">
        <f>AVERAGE('Ute-SM 2016'!J4:J6)</f>
        <v>7.2033333333333331</v>
      </c>
      <c r="P44" s="31">
        <f>'Ute-SM 2017'!J4</f>
        <v>7.78</v>
      </c>
      <c r="Q44" s="31">
        <f>AVERAGE('Ute-SM 2017'!J4:J10)</f>
        <v>6.8685714285714283</v>
      </c>
      <c r="R44" s="33">
        <f>'Ute-SM 2018'!C1</f>
        <v>7.916666666666667</v>
      </c>
      <c r="S44" s="33">
        <f>AVERAGE('Ute-SM 2018'!C1:C11)</f>
        <v>6.8270202020202015</v>
      </c>
      <c r="T44" s="78">
        <f>'Ute-SM 2019'!C1</f>
        <v>7.8472222222222223</v>
      </c>
      <c r="U44" s="78">
        <f>AVERAGE('Ute-SM 2019'!C1:C13)</f>
        <v>7.2094017094017113</v>
      </c>
      <c r="V44" s="104">
        <f>'Ute-SM 2021'!C3</f>
        <v>8.0555555555555554</v>
      </c>
      <c r="W44" s="105">
        <f>AVERAGE('Ute-SM 2021'!C3:C8)</f>
        <v>7.5370370370370372</v>
      </c>
      <c r="X44" s="123">
        <f>'Ute-SM 2022'!C3</f>
        <v>7.1527777777777777</v>
      </c>
      <c r="Y44" s="123">
        <f>AVERAGE('Ute-SM 2022'!C3:C7)</f>
        <v>6.9805555555555561</v>
      </c>
      <c r="Z44" s="129">
        <f>'Ute-SM 2023'!C3</f>
        <v>8.375</v>
      </c>
      <c r="AA44" s="129">
        <f>AVERAGE('Ute-SM 2023'!C3:C10)</f>
        <v>7.4496527777777777</v>
      </c>
      <c r="AB44" s="135">
        <f>'Ute-SM 2024'!C3</f>
        <v>7.8611111111111107</v>
      </c>
      <c r="AC44" s="136">
        <f>AVERAGE('Ute-SM 2024'!C3:C7)</f>
        <v>7.4305555555555554</v>
      </c>
      <c r="AD44" s="161">
        <f>'Ute-SM 2025'!C3</f>
        <v>8.0416666666666661</v>
      </c>
      <c r="AE44" s="161">
        <f>AVERAGE('Ute-SM 2025'!C3:C14)</f>
        <v>7.3553240740740735</v>
      </c>
      <c r="AF44" s="147"/>
      <c r="AG44" s="147"/>
      <c r="AH44" s="149"/>
      <c r="AI44" s="149"/>
      <c r="AJ44" s="151"/>
      <c r="AK44" s="151"/>
    </row>
    <row r="45" spans="1:37" ht="18.75" x14ac:dyDescent="0.3">
      <c r="A45" s="24" t="s">
        <v>850</v>
      </c>
      <c r="B45" s="83"/>
      <c r="C45" s="41">
        <f>($F$50*Resultatlista!$E$3)+((B45-(F45*Resultatlista!$E$3))/I45)</f>
        <v>382.42028739577393</v>
      </c>
      <c r="D45" s="42">
        <f t="shared" si="0"/>
        <v>9.0206481481481475</v>
      </c>
      <c r="E45" s="43">
        <f t="shared" si="3"/>
        <v>8.8051851851851861</v>
      </c>
      <c r="F45" s="43">
        <f t="shared" si="4"/>
        <v>7.8353765568435811</v>
      </c>
      <c r="G45" s="44">
        <f t="shared" si="11"/>
        <v>1.1852715913045664</v>
      </c>
      <c r="H45" s="45">
        <f t="shared" si="12"/>
        <v>1.3725892173682972</v>
      </c>
      <c r="I45" s="46">
        <f t="shared" si="13"/>
        <v>2.0108379261893599</v>
      </c>
      <c r="K45" s="92">
        <v>665</v>
      </c>
      <c r="L45" s="93">
        <f t="shared" si="10"/>
        <v>9.2361111111111107</v>
      </c>
      <c r="M45" s="25" t="s">
        <v>850</v>
      </c>
      <c r="N45" s="29">
        <f>'Ute-SM 2016'!J7</f>
        <v>8.83</v>
      </c>
      <c r="O45" s="29">
        <f>AVERAGE('Ute-SM 2016'!J7:J21)</f>
        <v>7.4926666666666657</v>
      </c>
      <c r="P45" s="31">
        <f>'Ute-SM 2017'!J12</f>
        <v>8.75</v>
      </c>
      <c r="Q45" s="31">
        <f>AVERAGE('Ute-SM 2017'!J12:J28)</f>
        <v>7.5558823529411754</v>
      </c>
      <c r="R45" s="33">
        <f>'Ute-SM 2018'!C14</f>
        <v>8.7222222222222214</v>
      </c>
      <c r="S45" s="33">
        <f>AVERAGE('Ute-SM 2018'!C14:C31)</f>
        <v>7.5347222222222223</v>
      </c>
      <c r="T45" s="78">
        <f>'Ute-SM 2019'!C17</f>
        <v>8.7916666666666661</v>
      </c>
      <c r="U45" s="78">
        <f>AVERAGE('Ute-SM 2019'!C17:C29)</f>
        <v>8.0202991452991448</v>
      </c>
      <c r="V45" s="104">
        <f>'Ute-SM 2021'!C11</f>
        <v>9</v>
      </c>
      <c r="W45" s="105">
        <f>AVERAGE('Ute-SM 2021'!C11:C21)</f>
        <v>7.8939393939393936</v>
      </c>
      <c r="X45" s="123">
        <f>'Ute-SM 2022'!C12</f>
        <v>8.4027777777777786</v>
      </c>
      <c r="Y45" s="123">
        <f>AVERAGE('Ute-SM 2022'!C12:C21)</f>
        <v>8.0736111111111111</v>
      </c>
      <c r="Z45" s="129">
        <f>'Ute-SM 2023'!C15</f>
        <v>8.8055555555555554</v>
      </c>
      <c r="AA45" s="129">
        <f>AVERAGE('Ute-SM 2023'!C15:C30)</f>
        <v>8.1536458333333339</v>
      </c>
      <c r="AB45" s="135">
        <f>'Ute-SM 2024'!C15</f>
        <v>8.7638888888888893</v>
      </c>
      <c r="AC45" s="136">
        <f>AVERAGE('Ute-SM 2024'!C15:C26)</f>
        <v>8.0613425925925934</v>
      </c>
      <c r="AD45" s="161">
        <f>'Ute-SM 2025'!C17</f>
        <v>9.1805555555555554</v>
      </c>
      <c r="AE45" s="161">
        <f>AVERAGE('Ute-SM 2025'!C17:C45)</f>
        <v>7.7322796934865909</v>
      </c>
      <c r="AF45" s="147"/>
      <c r="AG45" s="147"/>
      <c r="AH45" s="149"/>
      <c r="AI45" s="149"/>
      <c r="AJ45" s="151"/>
      <c r="AK45" s="151"/>
    </row>
    <row r="46" spans="1:37" ht="18.75" x14ac:dyDescent="0.3">
      <c r="A46" s="24" t="s">
        <v>826</v>
      </c>
      <c r="B46" s="83"/>
      <c r="C46" s="41">
        <f>($F$50*Resultatlista!$E$3)+((B46-(F46*Resultatlista!$E$3))/I46)</f>
        <v>338.17594476138197</v>
      </c>
      <c r="D46" s="42">
        <f t="shared" si="0"/>
        <v>8.1493055555555554</v>
      </c>
      <c r="E46" s="43">
        <f t="shared" si="3"/>
        <v>7.7569444444444446</v>
      </c>
      <c r="F46" s="43">
        <f t="shared" si="4"/>
        <v>7.2075308641975306</v>
      </c>
      <c r="G46" s="44">
        <f t="shared" si="11"/>
        <v>0.94177469135802472</v>
      </c>
      <c r="H46" s="45">
        <f t="shared" si="12"/>
        <v>2.0004349100143477</v>
      </c>
      <c r="I46" s="46">
        <f t="shared" si="13"/>
        <v>1.5977403670188672</v>
      </c>
      <c r="K46" s="92">
        <v>615</v>
      </c>
      <c r="L46" s="93">
        <f t="shared" si="10"/>
        <v>8.5416666666666661</v>
      </c>
      <c r="M46" s="25" t="s">
        <v>826</v>
      </c>
      <c r="N46" s="29"/>
      <c r="O46" s="29"/>
      <c r="P46" s="31"/>
      <c r="Q46" s="31"/>
      <c r="R46" s="33"/>
      <c r="S46" s="33"/>
      <c r="T46" s="75"/>
      <c r="U46" s="75"/>
      <c r="V46" s="104"/>
      <c r="W46" s="76">
        <v>7.28</v>
      </c>
      <c r="X46" s="123">
        <f>'Ute-SM 2022'!C26</f>
        <v>7.9305555555555554</v>
      </c>
      <c r="Y46" s="119"/>
      <c r="Z46" s="120"/>
      <c r="AA46" s="120"/>
      <c r="AB46" s="121"/>
      <c r="AC46" s="136">
        <f>'Ute-SM 2024'!C37</f>
        <v>7.3611111111111107</v>
      </c>
      <c r="AD46" s="161">
        <f>'Ute-SM 2025'!C52</f>
        <v>7.583333333333333</v>
      </c>
      <c r="AE46" s="161">
        <f>AVERAGE('Ute-SM 2025'!C52:C54)</f>
        <v>6.981481481481481</v>
      </c>
      <c r="AF46" s="147"/>
      <c r="AG46" s="147"/>
      <c r="AH46" s="149"/>
      <c r="AI46" s="149"/>
      <c r="AJ46" s="151"/>
      <c r="AK46" s="151"/>
    </row>
    <row r="47" spans="1:37" ht="18.75" x14ac:dyDescent="0.3">
      <c r="A47" s="24" t="s">
        <v>827</v>
      </c>
      <c r="B47" s="83"/>
      <c r="C47" s="41">
        <f>($F$50*Resultatlista!$E$3)+((B47-(F47*Resultatlista!$E$3))/I47)</f>
        <v>315.2559537022305</v>
      </c>
      <c r="D47" s="42">
        <f t="shared" si="0"/>
        <v>8.9224652777777784</v>
      </c>
      <c r="E47" s="43">
        <f t="shared" si="3"/>
        <v>8.6504861111111122</v>
      </c>
      <c r="F47" s="43">
        <f t="shared" si="4"/>
        <v>7.9519143151087599</v>
      </c>
      <c r="G47" s="44">
        <f t="shared" si="11"/>
        <v>0.97055096266901852</v>
      </c>
      <c r="H47" s="45">
        <f t="shared" si="12"/>
        <v>1.2560514591031184</v>
      </c>
      <c r="I47" s="46">
        <f t="shared" si="13"/>
        <v>1.6465599102787989</v>
      </c>
      <c r="K47" s="92">
        <v>662</v>
      </c>
      <c r="L47" s="93">
        <f t="shared" si="10"/>
        <v>9.1944444444444446</v>
      </c>
      <c r="M47" s="25" t="s">
        <v>827</v>
      </c>
      <c r="N47" s="29">
        <f>'Ute-SM 2016'!J24</f>
        <v>8.9</v>
      </c>
      <c r="O47" s="29">
        <f>AVERAGE('Ute-SM 2016'!J24:J27)</f>
        <v>7.7900000000000009</v>
      </c>
      <c r="P47" s="31">
        <f>'Ute-SM 2017'!J31</f>
        <v>8.7899999999999991</v>
      </c>
      <c r="Q47" s="31">
        <f>AVERAGE('Ute-SM 2017'!J31:J34)</f>
        <v>8.0350000000000001</v>
      </c>
      <c r="R47" s="33">
        <f>'Ute-SM 2018'!C34</f>
        <v>8.1944444444444446</v>
      </c>
      <c r="S47" s="33">
        <f>AVERAGE('Ute-SM 2018'!C34:C35)</f>
        <v>7.7638888888888893</v>
      </c>
      <c r="T47" s="78">
        <f>'Ute-SM 2019'!C37</f>
        <v>8.5555555555555554</v>
      </c>
      <c r="U47" s="78">
        <f>AVERAGE('Ute-SM 2019'!C37:C42)</f>
        <v>7.7199074074074074</v>
      </c>
      <c r="V47" s="104">
        <f>'Ute-SM 2021'!C25</f>
        <v>8.9027777777777786</v>
      </c>
      <c r="W47" s="105">
        <f>AVERAGE('Ute-SM 2021'!C25:C28)</f>
        <v>8.1979166666666679</v>
      </c>
      <c r="X47" s="123">
        <f>'Ute-SM 2022'!C24</f>
        <v>8.5138888888888893</v>
      </c>
      <c r="Y47" s="123">
        <f>AVERAGE('Ute-SM 2022'!C24:C26)</f>
        <v>8.2129629629629637</v>
      </c>
      <c r="Z47" s="129">
        <f>'Ute-SM 2023'!C34</f>
        <v>8.7777777777777786</v>
      </c>
      <c r="AA47" s="129">
        <f>AVERAGE('Ute-SM 2023'!C34:C40)</f>
        <v>8.1924603174603181</v>
      </c>
      <c r="AB47" s="135"/>
      <c r="AC47" s="136">
        <f>AVERAGE('Ute-SM 2024'!C34:C36)</f>
        <v>7.6203703703703702</v>
      </c>
      <c r="AD47" s="161">
        <f>'Ute-SM 2025'!C57</f>
        <v>8.5694444444444446</v>
      </c>
      <c r="AE47" s="161">
        <f>AVERAGE('Ute-SM 2025'!C57:C64)</f>
        <v>8.0347222222222232</v>
      </c>
      <c r="AF47" s="147"/>
      <c r="AG47" s="147"/>
      <c r="AH47" s="149"/>
      <c r="AI47" s="149"/>
      <c r="AJ47" s="151"/>
      <c r="AK47" s="151"/>
    </row>
    <row r="48" spans="1:37" ht="18.75" x14ac:dyDescent="0.3">
      <c r="A48" s="24" t="s">
        <v>828</v>
      </c>
      <c r="B48" s="83"/>
      <c r="C48" s="41">
        <f>($F$50*Resultatlista!$E$3)+((B48-(F48*Resultatlista!$E$3))/I48)</f>
        <v>281.37554210533506</v>
      </c>
      <c r="D48" s="42">
        <f t="shared" si="0"/>
        <v>8.8365123456790133</v>
      </c>
      <c r="E48" s="43">
        <f t="shared" si="3"/>
        <v>8.603580246913582</v>
      </c>
      <c r="F48" s="43">
        <f t="shared" si="4"/>
        <v>7.9521105232216343</v>
      </c>
      <c r="G48" s="44">
        <f t="shared" si="11"/>
        <v>0.88440182245737908</v>
      </c>
      <c r="H48" s="45">
        <f t="shared" si="12"/>
        <v>1.2558552509902441</v>
      </c>
      <c r="I48" s="46">
        <f t="shared" si="13"/>
        <v>1.5004061007071865</v>
      </c>
      <c r="K48" s="92">
        <v>653</v>
      </c>
      <c r="L48" s="93">
        <f t="shared" si="10"/>
        <v>9.0694444444444446</v>
      </c>
      <c r="M48" s="25" t="s">
        <v>828</v>
      </c>
      <c r="N48" s="29">
        <f>'Ute-SM 2016'!J29</f>
        <v>8.6</v>
      </c>
      <c r="O48" s="29">
        <f>AVERAGE('Ute-SM 2016'!J29:J31)</f>
        <v>8.1766666666666676</v>
      </c>
      <c r="P48" s="31">
        <f>'Ute-SM 2017'!J36</f>
        <v>8.86</v>
      </c>
      <c r="Q48" s="31">
        <f>AVERAGE('Ute-SM 2017'!J36:J39)</f>
        <v>7.875</v>
      </c>
      <c r="R48" s="33">
        <f>'Ute-SM 2018'!C37</f>
        <v>8.5277777777777786</v>
      </c>
      <c r="S48" s="33">
        <f>AVERAGE('Ute-SM 2018'!C37:C41)</f>
        <v>8.030555555555555</v>
      </c>
      <c r="T48" s="78">
        <f>'Ute-SM 2019'!C44</f>
        <v>8.9583333333333339</v>
      </c>
      <c r="U48" s="78">
        <f>AVERAGE('Ute-SM 2019'!C44:C50)</f>
        <v>7.9325396825396828</v>
      </c>
      <c r="V48" s="104">
        <f>'Ute-SM 2021'!C32</f>
        <v>8.3888888888888893</v>
      </c>
      <c r="W48" s="105">
        <f>AVERAGE('Ute-SM 2021'!C32:C37,'Ute-SM 2021'!F32)</f>
        <v>7.8452380952380958</v>
      </c>
      <c r="X48" s="123">
        <f>'Ute-SM 2022'!C30</f>
        <v>8.25</v>
      </c>
      <c r="Y48" s="123">
        <f>AVERAGE('Ute-SM 2022'!C30:C34)</f>
        <v>7.8472222222222214</v>
      </c>
      <c r="Z48" s="129">
        <f>'Ute-SM 2023'!C44</f>
        <v>8.6111111111111107</v>
      </c>
      <c r="AA48" s="129">
        <f>AVERAGE('Ute-SM 2023'!C44:C49)</f>
        <v>7.9351851851851842</v>
      </c>
      <c r="AB48" s="135">
        <f>'Ute-SM 2024'!C44</f>
        <v>8.5694444444444446</v>
      </c>
      <c r="AC48" s="136">
        <f>AVERAGE('Ute-SM 2024'!C44:C47)</f>
        <v>8.2777777777777768</v>
      </c>
      <c r="AD48" s="161">
        <f>'Ute-SM 2025'!C67</f>
        <v>8.6666666666666661</v>
      </c>
      <c r="AE48" s="161">
        <f>AVERAGE('Ute-SM 2025'!C67:C80)</f>
        <v>7.6488095238095237</v>
      </c>
      <c r="AF48" s="147"/>
      <c r="AG48" s="147"/>
      <c r="AH48" s="149"/>
      <c r="AI48" s="149"/>
      <c r="AJ48" s="151"/>
      <c r="AK48" s="151"/>
    </row>
    <row r="49" spans="1:37" ht="18.75" x14ac:dyDescent="0.3">
      <c r="A49" s="24" t="s">
        <v>829</v>
      </c>
      <c r="B49" s="83"/>
      <c r="C49" s="41">
        <f>($F$50*Resultatlista!$E$3)+((B49-(F49*Resultatlista!$E$3))/I49)</f>
        <v>8.4271472310391573</v>
      </c>
      <c r="D49" s="42">
        <f t="shared" si="0"/>
        <v>9.4586728395061712</v>
      </c>
      <c r="E49" s="43">
        <f t="shared" si="3"/>
        <v>9.3062345679012335</v>
      </c>
      <c r="F49" s="43">
        <f t="shared" si="4"/>
        <v>8.88273006074858</v>
      </c>
      <c r="G49" s="44">
        <f t="shared" si="11"/>
        <v>0.57594277875759126</v>
      </c>
      <c r="H49" s="45">
        <f t="shared" si="12"/>
        <v>0.32523571346329838</v>
      </c>
      <c r="I49" s="46">
        <f t="shared" si="13"/>
        <v>0.97709891246609704</v>
      </c>
      <c r="K49" s="92">
        <v>692</v>
      </c>
      <c r="L49" s="93">
        <f t="shared" si="10"/>
        <v>9.6111111111111107</v>
      </c>
      <c r="M49" s="25" t="s">
        <v>829</v>
      </c>
      <c r="N49" s="29">
        <f>'Ute-SM 2016'!J33</f>
        <v>9.26</v>
      </c>
      <c r="O49" s="29">
        <f>AVERAGE('Ute-SM 2016'!J33:J42)</f>
        <v>8.6369999999999987</v>
      </c>
      <c r="P49" s="31">
        <f>'Ute-SM 2017'!J40</f>
        <v>9.26</v>
      </c>
      <c r="Q49" s="31">
        <f>AVERAGE('Ute-SM 2017'!J40:J47)</f>
        <v>8.84</v>
      </c>
      <c r="R49" s="33">
        <f>'Ute-SM 2018'!C43</f>
        <v>9.0833333333333339</v>
      </c>
      <c r="S49" s="33">
        <f>AVERAGE('Ute-SM 2018'!C43:C51)</f>
        <v>8.4907407407407405</v>
      </c>
      <c r="T49" s="78">
        <f>'Ute-SM 2019'!C52</f>
        <v>9.2361111111111107</v>
      </c>
      <c r="U49" s="78">
        <f>AVERAGE('Ute-SM 2019'!C52:C54)</f>
        <v>9.0509259259259256</v>
      </c>
      <c r="V49" s="104">
        <f>'Ute-SM 2021'!C121</f>
        <v>9.1527777777777786</v>
      </c>
      <c r="W49" s="105">
        <f>AVERAGE('Ute-SM 2021'!C121:C125)</f>
        <v>8.7055555555555539</v>
      </c>
      <c r="X49" s="123">
        <f>'Ute-SM 2022'!C124</f>
        <v>9.0277777777777786</v>
      </c>
      <c r="Y49" s="123">
        <f>AVERAGE('Ute-SM 2022'!C124:C130)</f>
        <v>8.7797619047619033</v>
      </c>
      <c r="Z49" s="129">
        <f>'Ute-SM 2023'!C158</f>
        <v>9.5972222222222214</v>
      </c>
      <c r="AA49" s="129">
        <f>AVERAGE('Ute-SM 2023'!C158:C163)</f>
        <v>9.1458333333333339</v>
      </c>
      <c r="AB49" s="135">
        <f>'Ute-SM 2024'!C160</f>
        <v>9.6805555555555554</v>
      </c>
      <c r="AC49" s="136">
        <f>AVERAGE('Ute-SM 2024'!C160:C168)</f>
        <v>9.2145061728395063</v>
      </c>
      <c r="AD49" s="161">
        <f>'Ute-SM 2025'!C204</f>
        <v>9.4583333333333339</v>
      </c>
      <c r="AE49" s="161">
        <f>AVERAGE('Ute-SM 2025'!C204:C212)</f>
        <v>9.0802469135802468</v>
      </c>
      <c r="AF49" s="147"/>
      <c r="AG49" s="147"/>
      <c r="AH49" s="149"/>
      <c r="AI49" s="149"/>
      <c r="AJ49" s="151"/>
      <c r="AK49" s="151"/>
    </row>
    <row r="50" spans="1:37" s="27" customFormat="1" ht="18.75" x14ac:dyDescent="0.3">
      <c r="A50" s="26" t="s">
        <v>830</v>
      </c>
      <c r="B50" s="83"/>
      <c r="C50" s="41">
        <f>($F$50*Resultatlista!$E$3)+((B50-(F50*Resultatlista!$E$3))/I50)</f>
        <v>0</v>
      </c>
      <c r="D50" s="42">
        <f t="shared" si="0"/>
        <v>9.7974074074074071</v>
      </c>
      <c r="E50" s="43">
        <f t="shared" si="3"/>
        <v>9.705925925925925</v>
      </c>
      <c r="F50" s="43">
        <f t="shared" si="4"/>
        <v>9.2079657742118783</v>
      </c>
      <c r="G50" s="44">
        <f t="shared" si="11"/>
        <v>0.58944163319552878</v>
      </c>
      <c r="H50" s="45">
        <f t="shared" si="12"/>
        <v>0</v>
      </c>
      <c r="I50" s="46">
        <f t="shared" si="13"/>
        <v>1</v>
      </c>
      <c r="K50" s="134">
        <v>712</v>
      </c>
      <c r="L50" s="144">
        <f t="shared" si="10"/>
        <v>9.8888888888888893</v>
      </c>
      <c r="M50" s="28" t="s">
        <v>830</v>
      </c>
      <c r="N50" s="37">
        <f>'Ute-SM 2016'!J44</f>
        <v>9.6</v>
      </c>
      <c r="O50" s="37">
        <f>AVERAGE('Ute-SM 2016'!J44:J99)</f>
        <v>8.9437499999999979</v>
      </c>
      <c r="P50" s="38">
        <f>'Ute-SM 2017'!J49</f>
        <v>9.67</v>
      </c>
      <c r="Q50" s="38">
        <f>AVERAGE('Ute-SM 2017'!J49:J82)</f>
        <v>9.31</v>
      </c>
      <c r="R50" s="39">
        <f>'Ute-SM 2018'!C54</f>
        <v>9.6805555555555554</v>
      </c>
      <c r="S50" s="39">
        <f>AVERAGE('Ute-SM 2018'!C54:C90)</f>
        <v>9.0694444444444446</v>
      </c>
      <c r="T50" s="82">
        <f>'Ute-SM 2019'!C63</f>
        <v>9.75</v>
      </c>
      <c r="U50" s="82">
        <f>AVERAGE('Ute-SM 2019'!C63:C93)</f>
        <v>9.2087813620071692</v>
      </c>
      <c r="V50" s="104">
        <f>'Ute-SM 2021'!C88</f>
        <v>9.6527777777777786</v>
      </c>
      <c r="W50" s="108">
        <f>AVERAGE('Ute-SM 2021'!C88:C117)</f>
        <v>9.2162037037037035</v>
      </c>
      <c r="X50" s="124">
        <f>'Ute-SM 2022'!C95</f>
        <v>9.75</v>
      </c>
      <c r="Y50" s="124">
        <f>AVERAGE('Ute-SM 2022'!C95:C120)</f>
        <v>9.1928418803418808</v>
      </c>
      <c r="Z50" s="130">
        <f>'Ute-SM 2023'!C131</f>
        <v>9.8055555555555554</v>
      </c>
      <c r="AA50" s="130">
        <f>AVERAGE('Ute-SM 2023'!C131:C153)</f>
        <v>9.3605072463768106</v>
      </c>
      <c r="AB50" s="139">
        <f>'Ute-SM 2024'!C133</f>
        <v>9.75</v>
      </c>
      <c r="AC50" s="140">
        <f>AVERAGE('Ute-SM 2024'!C133:C153)</f>
        <v>9.2235449735449748</v>
      </c>
      <c r="AD50" s="162">
        <f>'Ute-SM 2025'!C175</f>
        <v>9.6944444444444446</v>
      </c>
      <c r="AE50" s="162">
        <f>AVERAGE('Ute-SM 2025'!C175:C197)</f>
        <v>9.3466183574879214</v>
      </c>
      <c r="AF50" s="148"/>
      <c r="AG50" s="148"/>
      <c r="AH50" s="150"/>
      <c r="AI50" s="150"/>
      <c r="AJ50" s="152"/>
      <c r="AK50" s="152"/>
    </row>
    <row r="51" spans="1:37" ht="18.75" x14ac:dyDescent="0.3">
      <c r="A51" s="24" t="s">
        <v>831</v>
      </c>
      <c r="B51" s="83"/>
      <c r="C51" s="41">
        <f>($F$50*Resultatlista!$E$3)+((B51-(F51*Resultatlista!$E$3))/I51)</f>
        <v>-116.17646425674491</v>
      </c>
      <c r="D51" s="42">
        <f t="shared" si="0"/>
        <v>9.120763888888888</v>
      </c>
      <c r="E51" s="43">
        <f t="shared" si="3"/>
        <v>8.7693055555555546</v>
      </c>
      <c r="F51" s="43">
        <f t="shared" si="4"/>
        <v>8.6572222222222237</v>
      </c>
      <c r="G51" s="44">
        <f t="shared" si="11"/>
        <v>0.4635416666666643</v>
      </c>
      <c r="H51" s="45">
        <f t="shared" si="12"/>
        <v>0.55074355198965463</v>
      </c>
      <c r="I51" s="46">
        <f t="shared" si="13"/>
        <v>0.8</v>
      </c>
      <c r="J51" s="27"/>
      <c r="K51" s="92">
        <v>682</v>
      </c>
      <c r="L51" s="93">
        <f t="shared" si="10"/>
        <v>9.4722222222222214</v>
      </c>
      <c r="M51" s="25" t="s">
        <v>831</v>
      </c>
      <c r="N51" s="29">
        <f>'Ute-SM 2016'!J103</f>
        <v>8.67</v>
      </c>
      <c r="O51" s="29">
        <f>AVERAGE('Ute-SM 2016'!J103:J104)</f>
        <v>8.49</v>
      </c>
      <c r="P51" s="31">
        <f>'Ute-SM 2017'!J86</f>
        <v>8.56</v>
      </c>
      <c r="Q51" s="31">
        <f>AVERAGE('Ute-SM 2017'!J86:J88)</f>
        <v>8.2266666666666666</v>
      </c>
      <c r="R51" s="33"/>
      <c r="S51" s="33"/>
      <c r="T51" s="75"/>
      <c r="U51" s="75"/>
      <c r="V51" s="104"/>
      <c r="W51" s="76"/>
      <c r="X51" s="119"/>
      <c r="Y51" s="119"/>
      <c r="Z51" s="129">
        <f>'Ute-SM 2023'!C162</f>
        <v>8.8055555555555554</v>
      </c>
      <c r="AA51" s="129">
        <f>AVERAGE('Ute-SM 2023'!C162:C163)</f>
        <v>8.7916666666666679</v>
      </c>
      <c r="AB51" s="135">
        <f>'Ute-SM 2024'!C165</f>
        <v>9.0416666666666661</v>
      </c>
      <c r="AC51" s="136">
        <f>AVERAGE('Ute-SM 2024'!C165,'Ute-SM 2024'!C169)</f>
        <v>8.875</v>
      </c>
      <c r="AD51" s="146"/>
      <c r="AE51" s="161">
        <f>'Ute-SM 2025'!C211</f>
        <v>8.9027777777777786</v>
      </c>
      <c r="AF51" s="147"/>
      <c r="AG51" s="147"/>
      <c r="AH51" s="149"/>
      <c r="AI51" s="149"/>
      <c r="AJ51" s="151"/>
      <c r="AK51" s="151"/>
    </row>
    <row r="52" spans="1:37" ht="18.75" x14ac:dyDescent="0.3">
      <c r="A52" s="24" t="s">
        <v>832</v>
      </c>
      <c r="B52" s="83"/>
      <c r="C52" s="41">
        <f>($F$50*Resultatlista!$E$3)+((B52-(F52*Resultatlista!$E$3))/I52)</f>
        <v>-58.537178757805009</v>
      </c>
      <c r="D52" s="42">
        <f t="shared" si="0"/>
        <v>9.6646913580246903</v>
      </c>
      <c r="E52" s="43">
        <f t="shared" si="3"/>
        <v>9.4682716049382716</v>
      </c>
      <c r="F52" s="43">
        <f t="shared" si="4"/>
        <v>9.1277880658436228</v>
      </c>
      <c r="G52" s="44">
        <f t="shared" si="11"/>
        <v>0.53690329218106747</v>
      </c>
      <c r="H52" s="45">
        <f t="shared" si="12"/>
        <v>8.0177708368255551E-2</v>
      </c>
      <c r="I52" s="46">
        <f t="shared" si="13"/>
        <v>0.91086761087838974</v>
      </c>
      <c r="K52" s="92">
        <v>710</v>
      </c>
      <c r="L52" s="93">
        <f t="shared" si="10"/>
        <v>9.8611111111111107</v>
      </c>
      <c r="M52" s="25" t="s">
        <v>832</v>
      </c>
      <c r="N52" s="29">
        <f>'Ute-SM 2016'!J106</f>
        <v>9.5299999999999994</v>
      </c>
      <c r="O52" s="68">
        <v>9.1</v>
      </c>
      <c r="P52" s="31">
        <f>'Ute-SM 2017'!J89</f>
        <v>9.74</v>
      </c>
      <c r="Q52" s="31">
        <f>AVERAGE('Ute-SM 2017'!J89:J95)</f>
        <v>9.2199999999999989</v>
      </c>
      <c r="R52" s="33">
        <f>'Ute-SM 2018'!C96</f>
        <v>9.0833333333333339</v>
      </c>
      <c r="S52" s="33">
        <f>AVERAGE('Ute-SM 2018'!C96:C101)</f>
        <v>8.9444444444444446</v>
      </c>
      <c r="T52" s="78">
        <f>'Ute-SM 2019'!C105</f>
        <v>9.1666666666666661</v>
      </c>
      <c r="U52" s="78">
        <f>AVERAGE('Ute-SM 2019'!C105:C109)</f>
        <v>8.9305555555555554</v>
      </c>
      <c r="V52" s="104">
        <f>'Ute-SM 2021'!C128</f>
        <v>9.4305555555555554</v>
      </c>
      <c r="W52" s="105">
        <f>AVERAGE('Ute-SM 2021'!C128:C132)</f>
        <v>9.1194444444444436</v>
      </c>
      <c r="X52" s="123">
        <f>'Ute-SM 2022'!C100</f>
        <v>9.4027777777777786</v>
      </c>
      <c r="Y52" s="123">
        <f>AVERAGE('Ute-SM 2022'!C100,'Ute-SM 2022'!C106,'Ute-SM 2022'!C133,'Ute-SM 2022'!C134)</f>
        <v>9.0034722222222214</v>
      </c>
      <c r="Z52" s="129">
        <f>'Ute-SM 2023'!C137</f>
        <v>9.5833333333333339</v>
      </c>
      <c r="AA52" s="129">
        <f>AVERAGE('Ute-SM 2023'!C137,'Ute-SM 2023'!C141,'Ute-SM 2023'!C143,'Ute-SM 2023'!C146,'Ute-SM 2023'!C166:C169)</f>
        <v>9.3020833333333321</v>
      </c>
      <c r="AB52" s="135">
        <f>'Ute-SM 2024'!C135</f>
        <v>9.6805555555555554</v>
      </c>
      <c r="AC52" s="136">
        <f>AVERAGE('Ute-SM 2024'!C135,'Ute-SM 2024'!C142,'Ute-SM 2024'!C145,'Ute-SM 2024'!C171:C173)</f>
        <v>9.2453703703703702</v>
      </c>
      <c r="AD52" s="161">
        <f>'Ute-SM 2025'!C177</f>
        <v>9.5972222222222214</v>
      </c>
      <c r="AE52" s="161">
        <f>AVERAGE('Ute-SM 2025'!C177,'Ute-SM 2025'!C181,'Ute-SM 2025'!C182,'Ute-SM 2025'!C187,'Ute-SM 2025'!C188,'Ute-SM 2025'!C218,'Ute-SM 2025'!C219,'Ute-SM 2025'!C220,'Ute-SM 2025'!C221,'Ute-SM 2025'!C222)</f>
        <v>9.2847222222222232</v>
      </c>
      <c r="AF52" s="147"/>
      <c r="AG52" s="147"/>
      <c r="AH52" s="149"/>
      <c r="AI52" s="149"/>
      <c r="AJ52" s="151"/>
      <c r="AK52" s="151"/>
    </row>
    <row r="53" spans="1:37" ht="18.75" x14ac:dyDescent="0.3">
      <c r="A53" s="24" t="s">
        <v>833</v>
      </c>
      <c r="B53" s="83"/>
      <c r="C53" s="41">
        <f>($F$50*Resultatlista!$E$3)+((B53-(F53*Resultatlista!$E$3))/I53)</f>
        <v>193.3064424130576</v>
      </c>
      <c r="D53" s="42">
        <f t="shared" si="0"/>
        <v>8.7986111111111107</v>
      </c>
      <c r="E53" s="43">
        <f t="shared" si="3"/>
        <v>8.4027777777777786</v>
      </c>
      <c r="F53" s="43">
        <f t="shared" si="4"/>
        <v>8.0694444444444446</v>
      </c>
      <c r="G53" s="44">
        <f t="shared" si="11"/>
        <v>0.72916666666666607</v>
      </c>
      <c r="H53" s="45">
        <f t="shared" si="12"/>
        <v>1.1385213297674337</v>
      </c>
      <c r="I53" s="46">
        <f t="shared" si="13"/>
        <v>1.2370464276736759</v>
      </c>
      <c r="K53" s="92">
        <v>662</v>
      </c>
      <c r="L53" s="93">
        <f t="shared" si="10"/>
        <v>9.1944444444444446</v>
      </c>
      <c r="M53" s="25" t="s">
        <v>833</v>
      </c>
      <c r="N53" s="29"/>
      <c r="O53" s="29"/>
      <c r="P53" s="31"/>
      <c r="Q53" s="31"/>
      <c r="R53" s="33"/>
      <c r="S53" s="33"/>
      <c r="T53" s="78">
        <f>'Ute-SM 2019'!C114</f>
        <v>8.4027777777777786</v>
      </c>
      <c r="U53" s="78">
        <f>AVERAGE('Ute-SM 2019'!C114:C115)</f>
        <v>8.0694444444444446</v>
      </c>
      <c r="V53" s="104"/>
      <c r="W53" s="76"/>
      <c r="X53" s="119"/>
      <c r="Y53" s="119"/>
      <c r="Z53" s="120"/>
      <c r="AA53" s="120"/>
      <c r="AB53" s="121"/>
      <c r="AC53" s="122"/>
      <c r="AD53" s="146"/>
      <c r="AE53" s="146"/>
      <c r="AF53" s="147"/>
      <c r="AG53" s="147"/>
      <c r="AH53" s="149"/>
      <c r="AI53" s="149"/>
      <c r="AJ53" s="151"/>
      <c r="AK53" s="151"/>
    </row>
    <row r="54" spans="1:37" ht="18.75" x14ac:dyDescent="0.3">
      <c r="A54" s="24" t="s">
        <v>834</v>
      </c>
      <c r="B54" s="83"/>
      <c r="C54" s="41">
        <f>($F$50*Resultatlista!$E$3)+((B54-(F54*Resultatlista!$E$3))/I54)</f>
        <v>-44.041495784083395</v>
      </c>
      <c r="D54" s="42">
        <f t="shared" si="0"/>
        <v>9.5173958333333317</v>
      </c>
      <c r="E54" s="43">
        <f t="shared" si="3"/>
        <v>9.3542361111111099</v>
      </c>
      <c r="F54" s="43">
        <f t="shared" si="4"/>
        <v>8.97844893879269</v>
      </c>
      <c r="G54" s="44">
        <f t="shared" si="11"/>
        <v>0.53894689454064171</v>
      </c>
      <c r="H54" s="45">
        <f t="shared" si="12"/>
        <v>0.22951683541918833</v>
      </c>
      <c r="I54" s="46">
        <f t="shared" si="13"/>
        <v>0.91433462481918537</v>
      </c>
      <c r="K54" s="92">
        <v>697</v>
      </c>
      <c r="L54" s="93">
        <f t="shared" si="10"/>
        <v>9.6805555555555554</v>
      </c>
      <c r="M54" s="25" t="s">
        <v>834</v>
      </c>
      <c r="N54" s="29">
        <f>'Ute-SM 2016'!J121</f>
        <v>9.39</v>
      </c>
      <c r="O54" s="29">
        <f>AVERAGE('Ute-SM 2016'!J121:J129)</f>
        <v>8.9855555555555569</v>
      </c>
      <c r="P54" s="31">
        <f>'Ute-SM 2017'!J96</f>
        <v>9.43</v>
      </c>
      <c r="Q54" s="31">
        <f>AVERAGE('Ute-SM 2017'!J96:J105)</f>
        <v>8.9060000000000024</v>
      </c>
      <c r="R54" s="33">
        <f>'Ute-SM 2018'!C106</f>
        <v>9.1666666666666661</v>
      </c>
      <c r="S54" s="33">
        <f>AVERAGE('Ute-SM 2018'!C106:C116)</f>
        <v>8.6161616161616159</v>
      </c>
      <c r="T54" s="78">
        <f>'Ute-SM 2019'!C116</f>
        <v>9.5416666666666661</v>
      </c>
      <c r="U54" s="78">
        <f>AVERAGE('Ute-SM 2019'!C116:C122)</f>
        <v>9.1210317460317469</v>
      </c>
      <c r="V54" s="104">
        <f>'Ute-SM 2021'!C135</f>
        <v>9.4027777777777786</v>
      </c>
      <c r="W54" s="105">
        <f>AVERAGE('Ute-SM 2021'!C135:C139)</f>
        <v>8.8944444444444439</v>
      </c>
      <c r="X54" s="123">
        <f>'Ute-SM 2022'!C137</f>
        <v>8.9444444444444446</v>
      </c>
      <c r="Y54" s="123">
        <f>AVERAGE('Ute-SM 2022'!C137:C141)</f>
        <v>8.7638888888888893</v>
      </c>
      <c r="Z54" s="129">
        <f>'Ute-SM 2023'!C172</f>
        <v>9.4444444444444446</v>
      </c>
      <c r="AA54" s="129">
        <f>AVERAGE('Ute-SM 2023'!C172:C177)</f>
        <v>9.2175925925925934</v>
      </c>
      <c r="AB54" s="135">
        <f>'Ute-SM 2024'!C177</f>
        <v>9.5138888888888893</v>
      </c>
      <c r="AC54" s="136">
        <f>AVERAGE('Ute-SM 2024'!C177:C180)</f>
        <v>9.3229166666666661</v>
      </c>
      <c r="AD54" s="146"/>
      <c r="AE54" s="146"/>
      <c r="AF54" s="147"/>
      <c r="AG54" s="147"/>
      <c r="AH54" s="149"/>
      <c r="AI54" s="149"/>
      <c r="AJ54" s="151"/>
      <c r="AK54" s="151"/>
    </row>
    <row r="55" spans="1:37" ht="18.75" x14ac:dyDescent="0.3">
      <c r="A55" s="24" t="s">
        <v>835</v>
      </c>
      <c r="B55" s="83"/>
      <c r="C55" s="41">
        <f>($F$50*Resultatlista!$E$3)+((B55-(F55*Resultatlista!$E$3))/I55)</f>
        <v>406.75803945640627</v>
      </c>
      <c r="D55" s="42">
        <f t="shared" si="0"/>
        <v>7.8923611111111107</v>
      </c>
      <c r="E55" s="43">
        <f t="shared" si="3"/>
        <v>7.4097222222222214</v>
      </c>
      <c r="F55" s="43">
        <f t="shared" si="4"/>
        <v>6.770833333333333</v>
      </c>
      <c r="G55" s="44">
        <f t="shared" ref="G55" si="14">D55-F55</f>
        <v>1.1215277777777777</v>
      </c>
      <c r="H55" s="45">
        <f t="shared" ref="H55" si="15">$F$50-F55</f>
        <v>2.4371324408785453</v>
      </c>
      <c r="I55" s="46">
        <f t="shared" si="13"/>
        <v>1.9026952197076077</v>
      </c>
      <c r="K55" s="92">
        <v>603</v>
      </c>
      <c r="L55" s="93">
        <f t="shared" si="10"/>
        <v>8.375</v>
      </c>
      <c r="M55" s="25" t="s">
        <v>835</v>
      </c>
      <c r="N55" s="29"/>
      <c r="O55" s="29"/>
      <c r="P55" s="31"/>
      <c r="Q55" s="31"/>
      <c r="R55" s="33">
        <f>'Ute-SM 2018'!C121</f>
        <v>7.333333333333333</v>
      </c>
      <c r="S55" s="33">
        <f>AVERAGE('Ute-SM 2018'!C121:C122)</f>
        <v>6.770833333333333</v>
      </c>
      <c r="T55" s="75"/>
      <c r="U55" s="75"/>
      <c r="V55" s="104"/>
      <c r="W55" s="76"/>
      <c r="X55" s="123">
        <f>'Ute-SM 2022'!C166</f>
        <v>7.4861111111111107</v>
      </c>
      <c r="Y55" s="119"/>
      <c r="Z55" s="120"/>
      <c r="AA55" s="120"/>
      <c r="AB55" s="121"/>
      <c r="AC55" s="122"/>
      <c r="AD55" s="146"/>
      <c r="AE55" s="146"/>
      <c r="AF55" s="147"/>
      <c r="AG55" s="147"/>
      <c r="AH55" s="149"/>
      <c r="AI55" s="149"/>
      <c r="AJ55" s="151"/>
      <c r="AK55" s="151"/>
    </row>
    <row r="56" spans="1:37" ht="18.75" x14ac:dyDescent="0.3">
      <c r="A56" s="24" t="s">
        <v>836</v>
      </c>
      <c r="B56" s="83"/>
      <c r="C56" s="41">
        <f>($F$50*Resultatlista!$E$3)+((B56-(F56*Resultatlista!$E$3))/I56)</f>
        <v>337.52238301307381</v>
      </c>
      <c r="D56" s="42">
        <f t="shared" si="0"/>
        <v>8.9398263888888891</v>
      </c>
      <c r="E56" s="43">
        <f t="shared" si="3"/>
        <v>8.7129861111111104</v>
      </c>
      <c r="F56" s="43">
        <f t="shared" si="4"/>
        <v>7.9085305059523812</v>
      </c>
      <c r="G56" s="44">
        <f t="shared" ref="G56" si="16">D56-F56</f>
        <v>1.031295882936508</v>
      </c>
      <c r="H56" s="45">
        <f t="shared" si="12"/>
        <v>1.2994352682594972</v>
      </c>
      <c r="I56" s="46">
        <f t="shared" si="13"/>
        <v>1.7496149319239007</v>
      </c>
      <c r="K56" s="92">
        <v>660</v>
      </c>
      <c r="L56" s="93">
        <f t="shared" si="10"/>
        <v>9.1666666666666661</v>
      </c>
      <c r="M56" s="25" t="s">
        <v>836</v>
      </c>
      <c r="N56" s="29"/>
      <c r="O56" s="29"/>
      <c r="P56" s="31">
        <f>'Ute-SM 2017'!J107</f>
        <v>8.94</v>
      </c>
      <c r="Q56" s="31">
        <f>AVERAGE('Ute-SM 2017'!J107:J112)</f>
        <v>7.9383333333333326</v>
      </c>
      <c r="R56" s="33">
        <f>'Ute-SM 2018'!C123</f>
        <v>8.6111111111111107</v>
      </c>
      <c r="S56" s="33">
        <f>AVERAGE('Ute-SM 2018'!C123:C125)</f>
        <v>7.8981481481481479</v>
      </c>
      <c r="T56" s="78">
        <f>'Ute-SM 2019'!C133</f>
        <v>8.5</v>
      </c>
      <c r="U56" s="78">
        <f>AVERAGE('Ute-SM 2019'!C133:C135)</f>
        <v>7.768518518518519</v>
      </c>
      <c r="V56" s="104">
        <f>'Ute-SM 2021'!C162</f>
        <v>8.7222222222222214</v>
      </c>
      <c r="W56" s="105">
        <f>AVERAGE('Ute-SM 2021'!C162:C166)</f>
        <v>8.1277777777777764</v>
      </c>
      <c r="X56" s="123">
        <f>'Ute-SM 2022'!C161</f>
        <v>8.3611111111111107</v>
      </c>
      <c r="Y56" s="123">
        <f>AVERAGE('Ute-SM 2022'!C161:C167)</f>
        <v>7.8988095238095237</v>
      </c>
      <c r="Z56" s="129">
        <f>'Ute-SM 2023'!C197</f>
        <v>9.1666666666666661</v>
      </c>
      <c r="AA56" s="129">
        <f>AVERAGE('Ute-SM 2023'!C197:C204)</f>
        <v>8.1475694444444446</v>
      </c>
      <c r="AB56" s="135">
        <f>'Ute-SM 2024'!C209</f>
        <v>8.6111111111111107</v>
      </c>
      <c r="AC56" s="136">
        <f>AVERAGE('Ute-SM 2024'!C209:C215)</f>
        <v>7.5932539682539675</v>
      </c>
      <c r="AD56" s="161">
        <f>'Ute-SM 2025'!C268</f>
        <v>8.7916666666666661</v>
      </c>
      <c r="AE56" s="161">
        <f>AVERAGE('Ute-SM 2025'!C268:C275)</f>
        <v>7.895833333333333</v>
      </c>
      <c r="AF56" s="147"/>
      <c r="AG56" s="147"/>
      <c r="AH56" s="149"/>
      <c r="AI56" s="149"/>
      <c r="AJ56" s="151"/>
      <c r="AK56" s="151"/>
    </row>
    <row r="57" spans="1:37" ht="18.75" x14ac:dyDescent="0.3">
      <c r="A57" s="24" t="s">
        <v>854</v>
      </c>
      <c r="B57" s="83"/>
      <c r="C57" s="41">
        <f>($F$50*Resultatlista!$E$3)+((B57-(F57*Resultatlista!$E$3))/I57)</f>
        <v>305.28024991760668</v>
      </c>
      <c r="D57" s="42">
        <f t="shared" si="0"/>
        <v>8.7695833333333333</v>
      </c>
      <c r="E57" s="43">
        <f t="shared" si="3"/>
        <v>8.2336111111111112</v>
      </c>
      <c r="F57" s="43">
        <f t="shared" si="4"/>
        <v>7.8394444444444451</v>
      </c>
      <c r="G57" s="44">
        <f t="shared" ref="G57" si="17">D57-F57</f>
        <v>0.93013888888888818</v>
      </c>
      <c r="H57" s="45">
        <f t="shared" si="12"/>
        <v>1.3685213297674332</v>
      </c>
      <c r="I57" s="46">
        <f t="shared" si="13"/>
        <v>1.5779999859296396</v>
      </c>
      <c r="K57" s="92">
        <v>670</v>
      </c>
      <c r="L57" s="93">
        <f t="shared" si="10"/>
        <v>9.3055555555555554</v>
      </c>
      <c r="M57" s="109" t="s">
        <v>854</v>
      </c>
      <c r="N57" s="29"/>
      <c r="O57" s="29"/>
      <c r="P57" s="31">
        <f>'Ute-SM 2017'!J113</f>
        <v>7.36</v>
      </c>
      <c r="Q57" s="31">
        <f>AVERAGE('Ute-SM 2017'!J113:J114)</f>
        <v>7.12</v>
      </c>
      <c r="R57" s="33"/>
      <c r="S57" s="33"/>
      <c r="T57" s="78">
        <f>'Ute-SM 2019'!C139</f>
        <v>8.375</v>
      </c>
      <c r="U57" s="78">
        <f>AVERAGE('Ute-SM 2019'!C139:C140)</f>
        <v>8.125</v>
      </c>
      <c r="V57" s="104">
        <f>'Ute-SM 2021'!C169</f>
        <v>8.0833333333333339</v>
      </c>
      <c r="W57" s="105">
        <f>AVERAGE('Ute-SM 2021'!C169:C170)</f>
        <v>7.2013888888888893</v>
      </c>
      <c r="X57" s="119"/>
      <c r="Y57" s="119"/>
      <c r="Z57" s="129">
        <f>'Ute-SM 2023'!C208</f>
        <v>8.375</v>
      </c>
      <c r="AA57" s="129">
        <f>AVERAGE('Ute-SM 2023'!C208:C209)</f>
        <v>7.9097222222222223</v>
      </c>
      <c r="AB57" s="135">
        <f>'Ute-SM 2024'!C220</f>
        <v>8.7638888888888893</v>
      </c>
      <c r="AC57" s="136">
        <f>AVERAGE('Ute-SM 2024'!C220:C221)</f>
        <v>8.3680555555555554</v>
      </c>
      <c r="AD57" s="161">
        <f>'Ute-SM 2025'!C280</f>
        <v>8.4444444444444446</v>
      </c>
      <c r="AE57" s="161">
        <f>AVERAGE('Ute-SM 2025'!C280:C281)</f>
        <v>8.3125</v>
      </c>
      <c r="AF57" s="147"/>
      <c r="AG57" s="147"/>
      <c r="AH57" s="149"/>
      <c r="AI57" s="149"/>
      <c r="AJ57" s="151"/>
      <c r="AK57" s="151"/>
    </row>
    <row r="58" spans="1:37" ht="18.75" x14ac:dyDescent="0.3">
      <c r="A58" s="24" t="s">
        <v>838</v>
      </c>
      <c r="B58" s="83"/>
      <c r="C58" s="41">
        <f>($F$50*Resultatlista!$E$3)+((B58-(F58*Resultatlista!$E$3))/I58)</f>
        <v>396.88269870926644</v>
      </c>
      <c r="D58" s="42">
        <f t="shared" si="0"/>
        <v>7.5996296296296304</v>
      </c>
      <c r="E58" s="43">
        <f t="shared" si="3"/>
        <v>7.2548148148148153</v>
      </c>
      <c r="F58" s="43">
        <f t="shared" si="4"/>
        <v>6.554265873015872</v>
      </c>
      <c r="G58" s="44">
        <f t="shared" si="11"/>
        <v>1.0453637566137584</v>
      </c>
      <c r="H58" s="45">
        <f t="shared" si="12"/>
        <v>2.6536999011960063</v>
      </c>
      <c r="I58" s="46">
        <f t="shared" si="13"/>
        <v>1.7734813724414877</v>
      </c>
      <c r="K58" s="94">
        <v>572</v>
      </c>
      <c r="L58" s="93">
        <f t="shared" si="10"/>
        <v>7.9444444444444446</v>
      </c>
      <c r="M58" s="25" t="s">
        <v>838</v>
      </c>
      <c r="N58" s="29">
        <f>'Ute-SM 2016'!J132</f>
        <v>7.24</v>
      </c>
      <c r="O58" s="29">
        <f>AVERAGE('Ute-SM 2016'!J132:J140)</f>
        <v>6.3966666666666656</v>
      </c>
      <c r="P58" s="31">
        <f>'Ute-SM 2017'!J115</f>
        <v>7.22</v>
      </c>
      <c r="Q58" s="31">
        <f>AVERAGE('Ute-SM 2017'!J115:J122)</f>
        <v>6.1512500000000001</v>
      </c>
      <c r="R58" s="33">
        <f>'Ute-SM 2018'!C130</f>
        <v>7.1527777777777777</v>
      </c>
      <c r="S58" s="33">
        <f>AVERAGE('Ute-SM 2018'!C130:C136)</f>
        <v>6.6349206349206344</v>
      </c>
      <c r="T58" s="78">
        <f>'Ute-SM 2019'!C141</f>
        <v>7.8194444444444446</v>
      </c>
      <c r="U58" s="78">
        <f>AVERAGE('Ute-SM 2019'!C141:C146)</f>
        <v>7.0138888888888884</v>
      </c>
      <c r="V58" s="104">
        <f>'Ute-SM 2021'!C153</f>
        <v>6.875</v>
      </c>
      <c r="W58" s="105">
        <f>AVERAGE('Ute-SM 2021'!C153:C155)</f>
        <v>6.189814814814814</v>
      </c>
      <c r="X58" s="123">
        <f>'Ute-SM 2022'!C151</f>
        <v>7.4305555555555554</v>
      </c>
      <c r="Y58" s="123">
        <f>AVERAGE('Ute-SM 2022'!C151:C153)</f>
        <v>6.2546296296296298</v>
      </c>
      <c r="Z58" s="129">
        <f>'Ute-SM 2023'!C187</f>
        <v>6.7222222222222223</v>
      </c>
      <c r="AA58" s="129">
        <f>AVERAGE('Ute-SM 2023'!C187:C190)</f>
        <v>6.5</v>
      </c>
      <c r="AB58" s="135">
        <f>'Ute-SM 2024'!C192</f>
        <v>6.9305555555555554</v>
      </c>
      <c r="AC58" s="136">
        <f>AVERAGE('Ute-SM 2024'!C192:C194)</f>
        <v>6.6944444444444455</v>
      </c>
      <c r="AD58" s="161">
        <f>'Ute-SM 2025'!C245</f>
        <v>7.9027777777777777</v>
      </c>
      <c r="AE58" s="161">
        <f>AVERAGE('Ute-SM 2025'!C245:C246)</f>
        <v>7.1527777777777777</v>
      </c>
      <c r="AF58" s="147"/>
      <c r="AG58" s="147"/>
      <c r="AH58" s="149"/>
      <c r="AI58" s="149"/>
      <c r="AJ58" s="151"/>
      <c r="AK58" s="151"/>
    </row>
    <row r="59" spans="1:37" ht="18.75" x14ac:dyDescent="0.3">
      <c r="A59" s="24" t="s">
        <v>839</v>
      </c>
      <c r="B59" s="83"/>
      <c r="C59" s="41">
        <f>($F$50*Resultatlista!$E$3)+((B59-(F59*Resultatlista!$E$3))/I59)</f>
        <v>381.53830080253073</v>
      </c>
      <c r="D59" s="42">
        <f t="shared" si="0"/>
        <v>8.462314814814814</v>
      </c>
      <c r="E59" s="43">
        <f t="shared" si="3"/>
        <v>8.0774074074074083</v>
      </c>
      <c r="F59" s="43">
        <f t="shared" si="4"/>
        <v>7.3534336359295498</v>
      </c>
      <c r="G59" s="44">
        <f t="shared" si="11"/>
        <v>1.1088811788852642</v>
      </c>
      <c r="H59" s="45">
        <f t="shared" si="12"/>
        <v>1.8545321382823285</v>
      </c>
      <c r="I59" s="46">
        <f t="shared" si="13"/>
        <v>1.8812400014462969</v>
      </c>
      <c r="K59" s="94">
        <v>637</v>
      </c>
      <c r="L59" s="93">
        <f t="shared" si="10"/>
        <v>8.8472222222222214</v>
      </c>
      <c r="M59" s="25" t="s">
        <v>839</v>
      </c>
      <c r="N59" s="29">
        <f>'Ute-SM 2016'!J145</f>
        <v>8.06</v>
      </c>
      <c r="O59" s="29">
        <f>AVERAGE('Ute-SM 2016'!J145:J161)</f>
        <v>7.2588235294117647</v>
      </c>
      <c r="P59" s="31">
        <f>'Ute-SM 2017'!J127</f>
        <v>7.97</v>
      </c>
      <c r="Q59" s="31">
        <f>AVERAGE('Ute-SM 2017'!J127:J139)</f>
        <v>7.3192307692307699</v>
      </c>
      <c r="R59" s="33">
        <f>'Ute-SM 2018'!C140</f>
        <v>8.1111111111111107</v>
      </c>
      <c r="S59" s="33">
        <f>AVERAGE('Ute-SM 2018'!C140:C153)</f>
        <v>7.1934523809523805</v>
      </c>
      <c r="T59" s="78">
        <f>'Ute-SM 2019'!C151</f>
        <v>8.4444444444444446</v>
      </c>
      <c r="U59" s="78">
        <f>AVERAGE('Ute-SM 2019'!C151:C161)</f>
        <v>7.2335858585858581</v>
      </c>
      <c r="V59" s="104">
        <f>'Ute-SM 2021'!C142</f>
        <v>8.1111111111111107</v>
      </c>
      <c r="W59" s="105">
        <f>AVERAGE('Ute-SM 2021'!C142:C149)</f>
        <v>7.3315972222222214</v>
      </c>
      <c r="X59" s="123">
        <f>'Ute-SM 2022'!C144</f>
        <v>7.6527777777777777</v>
      </c>
      <c r="Y59" s="123">
        <f>AVERAGE('Ute-SM 2022'!C144:C146)</f>
        <v>6.9953703703703702</v>
      </c>
      <c r="Z59" s="129">
        <f>'Ute-SM 2023'!C180</f>
        <v>8.2222222222222214</v>
      </c>
      <c r="AA59" s="129">
        <f>AVERAGE('Ute-SM 2023'!C180:C184)</f>
        <v>7.6833333333333327</v>
      </c>
      <c r="AB59" s="135">
        <f>'Ute-SM 2024'!C185</f>
        <v>8.2916666666666661</v>
      </c>
      <c r="AC59" s="136">
        <f>AVERAGE('Ute-SM 2024'!C185:C188)</f>
        <v>7.447916666666667</v>
      </c>
      <c r="AD59" s="161">
        <f>'Ute-SM 2025'!C238</f>
        <v>7.833333333333333</v>
      </c>
      <c r="AE59" s="161">
        <f>AVERAGE('Ute-SM 2025'!C238:C240)</f>
        <v>7.7175925925925926</v>
      </c>
      <c r="AF59" s="147"/>
      <c r="AG59" s="147"/>
      <c r="AH59" s="149"/>
      <c r="AI59" s="149"/>
      <c r="AJ59" s="151"/>
      <c r="AK59" s="151"/>
    </row>
    <row r="60" spans="1:37" ht="18.75" x14ac:dyDescent="0.3">
      <c r="A60" s="24" t="s">
        <v>840</v>
      </c>
      <c r="B60" s="83"/>
      <c r="C60" s="41">
        <f>($F$50*Resultatlista!$E$3)+((B60-(F60*Resultatlista!$E$3))/I60)</f>
        <v>309.58441151184275</v>
      </c>
      <c r="D60" s="42">
        <f t="shared" si="0"/>
        <v>8.1488888888888891</v>
      </c>
      <c r="E60" s="43">
        <f t="shared" si="3"/>
        <v>7.6449999999999996</v>
      </c>
      <c r="F60" s="43">
        <f t="shared" si="4"/>
        <v>7.2751851851851841</v>
      </c>
      <c r="G60" s="44">
        <f t="shared" si="11"/>
        <v>0.87370370370370498</v>
      </c>
      <c r="H60" s="45">
        <f t="shared" si="12"/>
        <v>1.9327805890266943</v>
      </c>
      <c r="I60" s="46">
        <f t="shared" si="13"/>
        <v>1.4822565195592168</v>
      </c>
      <c r="K60" s="94">
        <v>623</v>
      </c>
      <c r="L60" s="93">
        <f t="shared" si="10"/>
        <v>8.6527777777777786</v>
      </c>
      <c r="M60" s="25" t="s">
        <v>840</v>
      </c>
      <c r="N60" s="29">
        <f>'Ute-SM 2016'!J166</f>
        <v>7.79</v>
      </c>
      <c r="O60" s="68">
        <v>7.52</v>
      </c>
      <c r="P60" s="31"/>
      <c r="Q60" s="31"/>
      <c r="R60" s="33"/>
      <c r="S60" s="33"/>
      <c r="T60" s="75"/>
      <c r="U60" s="75"/>
      <c r="V60" s="104"/>
      <c r="W60" s="76"/>
      <c r="X60" s="119"/>
      <c r="Y60" s="119"/>
      <c r="Z60" s="120"/>
      <c r="AA60" s="120"/>
      <c r="AB60" s="135"/>
      <c r="AC60" s="136">
        <f>AVERAGE('Ute-SM 2024'!C200)</f>
        <v>7.0555555555555554</v>
      </c>
      <c r="AD60" s="161">
        <f>'Ute-SM 2025'!C253</f>
        <v>7.5</v>
      </c>
      <c r="AE60" s="161">
        <f>AVERAGE('Ute-SM 2025'!C253:C254)</f>
        <v>7.25</v>
      </c>
      <c r="AF60" s="147"/>
      <c r="AG60" s="147"/>
      <c r="AH60" s="149"/>
      <c r="AI60" s="149"/>
      <c r="AJ60" s="151"/>
      <c r="AK60" s="151"/>
    </row>
    <row r="61" spans="1:37" ht="18.75" x14ac:dyDescent="0.3">
      <c r="A61" s="24" t="s">
        <v>841</v>
      </c>
      <c r="B61" s="83"/>
      <c r="C61" s="41">
        <f>($F$50*Resultatlista!$E$3)+((B61-(F61*Resultatlista!$E$3))/I61)</f>
        <v>275.78824233865384</v>
      </c>
      <c r="D61" s="42">
        <f t="shared" si="0"/>
        <v>8.5068333333333328</v>
      </c>
      <c r="E61" s="43">
        <f t="shared" si="3"/>
        <v>7.9719999999999995</v>
      </c>
      <c r="F61" s="43">
        <f t="shared" si="4"/>
        <v>7.6664999999999992</v>
      </c>
      <c r="G61" s="44">
        <f t="shared" si="11"/>
        <v>0.8403333333333336</v>
      </c>
      <c r="H61" s="45">
        <f t="shared" si="12"/>
        <v>1.5414657742118791</v>
      </c>
      <c r="I61" s="46">
        <f t="shared" si="13"/>
        <v>1.4256429916184412</v>
      </c>
      <c r="K61" s="92">
        <v>651</v>
      </c>
      <c r="L61" s="93">
        <f t="shared" si="10"/>
        <v>9.0416666666666661</v>
      </c>
      <c r="M61" s="25" t="s">
        <v>841</v>
      </c>
      <c r="N61" s="29">
        <f>'Ute-SM 2016'!J168</f>
        <v>7.67</v>
      </c>
      <c r="O61" s="29">
        <f>AVERAGE('Ute-SM 2016'!J168:J173)</f>
        <v>7.3683333333333332</v>
      </c>
      <c r="P61" s="31">
        <f>'Ute-SM 2017'!J144</f>
        <v>8.19</v>
      </c>
      <c r="Q61" s="31">
        <f>AVERAGE('Ute-SM 2017'!J144:J146)</f>
        <v>7.6933333333333325</v>
      </c>
      <c r="R61" s="33"/>
      <c r="S61" s="33"/>
      <c r="T61" s="75"/>
      <c r="U61" s="75"/>
      <c r="V61" s="104">
        <f>'Ute-SM 2021'!C158</f>
        <v>7.2222222222222223</v>
      </c>
      <c r="W61" s="105">
        <f>AVERAGE('Ute-SM 2021'!C158:C159)</f>
        <v>7.2222222222222223</v>
      </c>
      <c r="X61" s="119"/>
      <c r="Y61" s="119"/>
      <c r="Z61" s="120"/>
      <c r="AA61" s="120"/>
      <c r="AB61" s="135">
        <f>'Ute-SM 2024'!C197</f>
        <v>8.4166666666666661</v>
      </c>
      <c r="AC61" s="136">
        <f>AVERAGE('Ute-SM 2024'!C197:C198)</f>
        <v>8.0069444444444446</v>
      </c>
      <c r="AD61" s="161">
        <f>'Ute-SM 2025'!C250</f>
        <v>8.3611111111111107</v>
      </c>
      <c r="AE61" s="161">
        <f>AVERAGE('Ute-SM 2025'!C250:C251)</f>
        <v>8.0416666666666661</v>
      </c>
      <c r="AF61" s="147"/>
      <c r="AG61" s="147"/>
      <c r="AH61" s="149"/>
      <c r="AI61" s="149"/>
      <c r="AJ61" s="151"/>
      <c r="AK61" s="151"/>
    </row>
    <row r="62" spans="1:37" ht="18.75" x14ac:dyDescent="0.3">
      <c r="A62" s="24" t="s">
        <v>904</v>
      </c>
      <c r="B62" s="83"/>
      <c r="C62" s="41">
        <f>($F$50*Resultatlista!$E$3)+((B62-(F62*Resultatlista!$E$3))/I62)</f>
        <v>413.83055132955957</v>
      </c>
      <c r="D62" s="42">
        <f t="shared" ref="D62" si="18">E62*(IF(L62=0,1,0.5))+L62*0.5</f>
        <v>7.958333333333333</v>
      </c>
      <c r="E62" s="43">
        <f t="shared" ref="E62" si="19">AVERAGE(N62,P62,R62,T62,V62,X62,Z62,AB62,AD62,AF62,AH62,AJ62)</f>
        <v>7</v>
      </c>
      <c r="F62" s="43">
        <f t="shared" ref="F62" si="20">AVERAGE(O62,Q62,S62,U62,W62,Y62,AA62,AC62,AE62,AG62,AI62,AK62)</f>
        <v>6.8</v>
      </c>
      <c r="G62" s="44">
        <f t="shared" ref="G62" si="21">D62-F62</f>
        <v>1.1583333333333332</v>
      </c>
      <c r="H62" s="45">
        <f t="shared" ref="H62" si="22">$F$50-F62</f>
        <v>2.4079657742118785</v>
      </c>
      <c r="I62" s="46">
        <f t="shared" ref="I62" si="23">IF(G62/$G$50&lt;0.8,0.8,G62/$G$50)</f>
        <v>1.9651366108187551</v>
      </c>
      <c r="K62" s="92">
        <v>642</v>
      </c>
      <c r="L62" s="93">
        <f t="shared" si="10"/>
        <v>8.9166666666666661</v>
      </c>
      <c r="M62" s="156" t="s">
        <v>904</v>
      </c>
      <c r="N62" s="29"/>
      <c r="O62" s="29"/>
      <c r="P62" s="31"/>
      <c r="Q62" s="31"/>
      <c r="R62" s="33"/>
      <c r="S62" s="33"/>
      <c r="T62" s="75"/>
      <c r="U62" s="75"/>
      <c r="V62" s="104"/>
      <c r="W62" s="105"/>
      <c r="X62" s="119"/>
      <c r="Y62" s="119"/>
      <c r="Z62" s="120"/>
      <c r="AA62" s="120"/>
      <c r="AB62" s="135"/>
      <c r="AC62" s="136"/>
      <c r="AD62" s="167">
        <v>7</v>
      </c>
      <c r="AE62" s="167">
        <v>6.8</v>
      </c>
      <c r="AF62" s="147"/>
      <c r="AG62" s="147"/>
      <c r="AH62" s="149"/>
      <c r="AI62" s="149"/>
      <c r="AJ62" s="151"/>
      <c r="AK62" s="151"/>
    </row>
    <row r="63" spans="1:37" ht="18.75" x14ac:dyDescent="0.3">
      <c r="A63" s="24" t="s">
        <v>842</v>
      </c>
      <c r="B63" s="83"/>
      <c r="C63" s="41">
        <f>($F$50*Resultatlista!$E$3)+((B63-(F63*Resultatlista!$E$3))/I63)</f>
        <v>348.153158003474</v>
      </c>
      <c r="D63" s="42">
        <f t="shared" si="0"/>
        <v>8.3576388888888893</v>
      </c>
      <c r="E63" s="43">
        <f t="shared" si="3"/>
        <v>7.6736111111111107</v>
      </c>
      <c r="F63" s="43">
        <f t="shared" si="4"/>
        <v>7.3648148148148138</v>
      </c>
      <c r="G63" s="44">
        <f t="shared" si="11"/>
        <v>0.99282407407407547</v>
      </c>
      <c r="H63" s="45">
        <f t="shared" si="12"/>
        <v>1.8431509593970645</v>
      </c>
      <c r="I63" s="46">
        <f t="shared" si="13"/>
        <v>1.6843467073944152</v>
      </c>
      <c r="K63" s="92">
        <v>651</v>
      </c>
      <c r="L63" s="93">
        <f t="shared" si="10"/>
        <v>9.0416666666666661</v>
      </c>
      <c r="M63" s="25" t="s">
        <v>842</v>
      </c>
      <c r="N63" s="29"/>
      <c r="O63" s="29"/>
      <c r="P63" s="31"/>
      <c r="Q63" s="31"/>
      <c r="R63" s="33"/>
      <c r="S63" s="33"/>
      <c r="T63" s="78">
        <f>'Ute-SM 2019'!C171</f>
        <v>7.2777777777777777</v>
      </c>
      <c r="U63" s="78">
        <f>AVERAGE('Ute-SM 2019'!C171:C172)</f>
        <v>7.2638888888888893</v>
      </c>
      <c r="V63" s="104"/>
      <c r="W63" s="76"/>
      <c r="X63" s="119"/>
      <c r="Y63" s="119"/>
      <c r="Z63" s="129">
        <f>'Ute-SM 2023'!C192</f>
        <v>8.1111111111111107</v>
      </c>
      <c r="AA63" s="129">
        <f>AVERAGE('Ute-SM 2023'!C192:C194)</f>
        <v>7.5972222222222223</v>
      </c>
      <c r="AB63" s="135">
        <f>'Ute-SM 2024'!C203</f>
        <v>7.708333333333333</v>
      </c>
      <c r="AC63" s="136">
        <f>AVERAGE('Ute-SM 2024'!C203:C205)</f>
        <v>7.231481481481481</v>
      </c>
      <c r="AD63" s="161">
        <f>'Ute-SM 2025'!C256</f>
        <v>7.5972222222222223</v>
      </c>
      <c r="AE63" s="161">
        <f>AVERAGE('Ute-SM 2025'!C256:C260)</f>
        <v>7.3666666666666654</v>
      </c>
      <c r="AF63" s="147"/>
      <c r="AG63" s="147"/>
      <c r="AH63" s="149"/>
      <c r="AI63" s="149"/>
      <c r="AJ63" s="151"/>
      <c r="AK63" s="151"/>
    </row>
    <row r="64" spans="1:37" ht="18.75" x14ac:dyDescent="0.3">
      <c r="A64" s="24" t="s">
        <v>843</v>
      </c>
      <c r="B64" s="83"/>
      <c r="C64" s="41">
        <f>($F$50*Resultatlista!$E$3)+((B64-(F64*Resultatlista!$E$3))/I64)</f>
        <v>425.82692523471604</v>
      </c>
      <c r="D64" s="42">
        <f t="shared" si="0"/>
        <v>8.8630246913580244</v>
      </c>
      <c r="E64" s="43">
        <f t="shared" si="3"/>
        <v>8.5871604938271613</v>
      </c>
      <c r="F64" s="43">
        <f t="shared" si="4"/>
        <v>7.5176625312474989</v>
      </c>
      <c r="G64" s="44">
        <f t="shared" si="11"/>
        <v>1.3453621601105255</v>
      </c>
      <c r="H64" s="45">
        <f t="shared" si="12"/>
        <v>1.6903032429643794</v>
      </c>
      <c r="I64" s="46">
        <f t="shared" si="13"/>
        <v>2.2824349084691202</v>
      </c>
      <c r="K64" s="94">
        <v>658</v>
      </c>
      <c r="L64" s="93">
        <f t="shared" si="10"/>
        <v>9.1388888888888893</v>
      </c>
      <c r="M64" s="25" t="s">
        <v>843</v>
      </c>
      <c r="N64" s="29">
        <f>'Ute-SM 2016'!J175</f>
        <v>8.65</v>
      </c>
      <c r="O64" s="29">
        <f>AVERAGE('Ute-SM 2016'!J175:J191)</f>
        <v>7.5864705882352927</v>
      </c>
      <c r="P64" s="31">
        <f>'Ute-SM 2017'!J147</f>
        <v>8.69</v>
      </c>
      <c r="Q64" s="31">
        <f>AVERAGE('Ute-SM 2017'!J147:J161)</f>
        <v>7.5420000000000007</v>
      </c>
      <c r="R64" s="33">
        <f>'Ute-SM 2018'!C165</f>
        <v>8.1944444444444446</v>
      </c>
      <c r="S64" s="33">
        <f>AVERAGE('Ute-SM 2018'!C165:C178)</f>
        <v>7.1418650793650782</v>
      </c>
      <c r="T64" s="78">
        <f>'Ute-SM 2019'!C176</f>
        <v>8.875</v>
      </c>
      <c r="U64" s="78">
        <f>AVERAGE('Ute-SM 2019'!C176:C188)</f>
        <v>7.6997863247863245</v>
      </c>
      <c r="V64" s="104">
        <f>'Ute-SM 2021'!C42</f>
        <v>8.3333333333333339</v>
      </c>
      <c r="W64" s="105">
        <f>AVERAGE('Ute-SM 2021'!C42:C47)</f>
        <v>7.6203703703703711</v>
      </c>
      <c r="X64" s="123">
        <f>'Ute-SM 2022'!C39</f>
        <v>8.4027777777777786</v>
      </c>
      <c r="Y64" s="123">
        <f>AVERAGE('Ute-SM 2022'!C39:C45)</f>
        <v>7.4841269841269851</v>
      </c>
      <c r="Z64" s="129">
        <f>'Ute-SM 2023'!C54</f>
        <v>9.0694444444444446</v>
      </c>
      <c r="AA64" s="129">
        <f>AVERAGE('Ute-SM 2023'!C54:C68)</f>
        <v>7.5787037037037059</v>
      </c>
      <c r="AB64" s="135">
        <f>'Ute-SM 2024'!C52</f>
        <v>8.5555555555555554</v>
      </c>
      <c r="AC64" s="136">
        <f>AVERAGE('Ute-SM 2024'!C52:C62)</f>
        <v>7.5593434343434351</v>
      </c>
      <c r="AD64" s="161">
        <f>'Ute-SM 2025'!C84</f>
        <v>8.5138888888888893</v>
      </c>
      <c r="AE64" s="161">
        <f>AVERAGE('Ute-SM 2025'!C84:C98)</f>
        <v>7.4462962962962971</v>
      </c>
      <c r="AF64" s="147"/>
      <c r="AG64" s="147"/>
      <c r="AH64" s="149"/>
      <c r="AI64" s="149"/>
      <c r="AJ64" s="151"/>
      <c r="AK64" s="151"/>
    </row>
    <row r="65" spans="1:37" ht="18.75" x14ac:dyDescent="0.3">
      <c r="A65" s="24" t="s">
        <v>844</v>
      </c>
      <c r="B65" s="83"/>
      <c r="C65" s="41">
        <f>($F$50*Resultatlista!$E$3)+((B65-(F65*Resultatlista!$E$3))/I65)</f>
        <v>356.30909892496959</v>
      </c>
      <c r="D65" s="42">
        <f t="shared" si="0"/>
        <v>9.129753086419754</v>
      </c>
      <c r="E65" s="43">
        <f t="shared" si="3"/>
        <v>8.8706172839506188</v>
      </c>
      <c r="F65" s="43">
        <f t="shared" si="4"/>
        <v>8.0198700347527012</v>
      </c>
      <c r="G65" s="44">
        <f t="shared" si="11"/>
        <v>1.1098830516670528</v>
      </c>
      <c r="H65" s="45">
        <f t="shared" si="12"/>
        <v>1.1880957394591771</v>
      </c>
      <c r="I65" s="46">
        <f t="shared" si="13"/>
        <v>1.8829396994746788</v>
      </c>
      <c r="K65" s="94">
        <v>676</v>
      </c>
      <c r="L65" s="93">
        <f t="shared" si="10"/>
        <v>9.3888888888888893</v>
      </c>
      <c r="M65" s="25" t="s">
        <v>844</v>
      </c>
      <c r="N65" s="29">
        <f>'Ute-SM 2016'!J195</f>
        <v>8.82</v>
      </c>
      <c r="O65" s="29">
        <f>AVERAGE('Ute-SM 2016'!J195:J238)</f>
        <v>7.7574999999999994</v>
      </c>
      <c r="P65" s="31">
        <f>'Ute-SM 2017'!J165</f>
        <v>8.9600000000000009</v>
      </c>
      <c r="Q65" s="31">
        <f>AVERAGE('Ute-SM 2017'!J165:J194)</f>
        <v>8.0033333333333339</v>
      </c>
      <c r="R65" s="33">
        <f>'Ute-SM 2018'!C182</f>
        <v>8.5833333333333339</v>
      </c>
      <c r="S65" s="33">
        <f>AVERAGE('Ute-SM 2018'!C182:C207)</f>
        <v>7.6330128205128212</v>
      </c>
      <c r="T65" s="78">
        <f>'Ute-SM 2019'!C193</f>
        <v>8.7777777777777786</v>
      </c>
      <c r="U65" s="78">
        <f>AVERAGE('Ute-SM 2019'!C193:C210)</f>
        <v>8.288580246913579</v>
      </c>
      <c r="V65" s="104">
        <f>'Ute-SM 2021'!C50</f>
        <v>8.8611111111111107</v>
      </c>
      <c r="W65" s="105">
        <f>AVERAGE('Ute-SM 2021'!C50:C66)</f>
        <v>8.2263071895424815</v>
      </c>
      <c r="X65" s="123">
        <f>'Ute-SM 2022'!C51</f>
        <v>8.875</v>
      </c>
      <c r="Y65" s="123">
        <f>AVERAGE('Ute-SM 2022'!C51:C72)</f>
        <v>8.0763888888888893</v>
      </c>
      <c r="Z65" s="129">
        <f>'Ute-SM 2023'!C74</f>
        <v>8.9861111111111107</v>
      </c>
      <c r="AA65" s="129">
        <f>AVERAGE('Ute-SM 2023'!C74:C97)</f>
        <v>8.2760416666666661</v>
      </c>
      <c r="AB65" s="135">
        <f>'Ute-SM 2024'!C72</f>
        <v>8.9861111111111107</v>
      </c>
      <c r="AC65" s="136">
        <f>AVERAGE('Ute-SM 2024'!C72:C94)</f>
        <v>8.0603864734299524</v>
      </c>
      <c r="AD65" s="161">
        <f>'Ute-SM 2025'!C104</f>
        <v>8.9861111111111107</v>
      </c>
      <c r="AE65" s="161">
        <f>AVERAGE('Ute-SM 2025'!C104:C132)</f>
        <v>7.8572796934865892</v>
      </c>
      <c r="AF65" s="147"/>
      <c r="AG65" s="147"/>
      <c r="AH65" s="149"/>
      <c r="AI65" s="149"/>
      <c r="AJ65" s="151"/>
      <c r="AK65" s="151"/>
    </row>
    <row r="66" spans="1:37" ht="18.75" x14ac:dyDescent="0.3">
      <c r="A66" s="24" t="s">
        <v>845</v>
      </c>
      <c r="B66" s="83"/>
      <c r="C66" s="41">
        <f>($F$50*Resultatlista!$E$3)+((B66-(F66*Resultatlista!$E$3))/I66)</f>
        <v>205.20057338814064</v>
      </c>
      <c r="D66" s="42">
        <f t="shared" si="0"/>
        <v>8.4305555555555554</v>
      </c>
      <c r="E66" s="43">
        <f t="shared" si="3"/>
        <v>8.0138888888888893</v>
      </c>
      <c r="F66" s="43">
        <f t="shared" si="4"/>
        <v>7.7152777777777786</v>
      </c>
      <c r="G66" s="44">
        <f t="shared" si="11"/>
        <v>0.71527777777777679</v>
      </c>
      <c r="H66" s="45">
        <f t="shared" si="12"/>
        <v>1.4926879964340998</v>
      </c>
      <c r="I66" s="46">
        <f t="shared" si="13"/>
        <v>1.2134836385751289</v>
      </c>
      <c r="K66" s="94">
        <v>637</v>
      </c>
      <c r="L66" s="93">
        <f t="shared" si="10"/>
        <v>8.8472222222222214</v>
      </c>
      <c r="M66" s="25" t="s">
        <v>845</v>
      </c>
      <c r="N66" s="29"/>
      <c r="O66" s="29"/>
      <c r="P66" s="31"/>
      <c r="Q66" s="31"/>
      <c r="R66" s="33"/>
      <c r="S66" s="33"/>
      <c r="T66" s="75"/>
      <c r="U66" s="75"/>
      <c r="V66" s="104"/>
      <c r="W66" s="76"/>
      <c r="X66" s="119"/>
      <c r="Y66" s="119"/>
      <c r="Z66" s="120"/>
      <c r="AA66" s="120"/>
      <c r="AB66" s="121"/>
      <c r="AC66" s="122"/>
      <c r="AD66" s="161">
        <f>'Ute-SM 2025'!C140</f>
        <v>8.0138888888888893</v>
      </c>
      <c r="AE66" s="161">
        <f>AVERAGE('Ute-SM 2025'!C140:C141)</f>
        <v>7.7152777777777786</v>
      </c>
      <c r="AF66" s="147"/>
      <c r="AG66" s="147"/>
      <c r="AH66" s="149"/>
      <c r="AI66" s="149"/>
      <c r="AJ66" s="151"/>
      <c r="AK66" s="151"/>
    </row>
    <row r="67" spans="1:37" ht="18.75" x14ac:dyDescent="0.3">
      <c r="A67" s="24" t="s">
        <v>846</v>
      </c>
      <c r="B67" s="83"/>
      <c r="C67" s="41">
        <f>($F$50*Resultatlista!$E$3)+((B67-(F67*Resultatlista!$E$3))/I67)</f>
        <v>181.46713237967185</v>
      </c>
      <c r="D67" s="42">
        <f t="shared" si="0"/>
        <v>9.1774382716049381</v>
      </c>
      <c r="E67" s="43">
        <f t="shared" si="3"/>
        <v>9.021543209876544</v>
      </c>
      <c r="F67" s="43">
        <f t="shared" si="4"/>
        <v>8.434063051146385</v>
      </c>
      <c r="G67" s="44">
        <f t="shared" si="11"/>
        <v>0.74337522045855309</v>
      </c>
      <c r="H67" s="45">
        <f t="shared" si="12"/>
        <v>0.77390272306549335</v>
      </c>
      <c r="I67" s="46">
        <f t="shared" si="13"/>
        <v>1.2611515349340139</v>
      </c>
      <c r="K67" s="92">
        <v>672</v>
      </c>
      <c r="L67" s="93">
        <f t="shared" si="10"/>
        <v>9.3333333333333339</v>
      </c>
      <c r="M67" s="25" t="s">
        <v>846</v>
      </c>
      <c r="N67" s="29">
        <f>'Ute-SM 2016'!J242</f>
        <v>9.01</v>
      </c>
      <c r="O67" s="29">
        <f>AVERAGE('Ute-SM 2016'!J242:J247)</f>
        <v>8.3049999999999997</v>
      </c>
      <c r="P67" s="31">
        <f>'Ute-SM 2017'!J197</f>
        <v>8.67</v>
      </c>
      <c r="Q67" s="31">
        <f>AVERAGE('Ute-SM 2017'!J197:J204)</f>
        <v>8.2475000000000005</v>
      </c>
      <c r="R67" s="33">
        <f>'Ute-SM 2018'!C213</f>
        <v>8.9722222222222214</v>
      </c>
      <c r="S67" s="33">
        <f>AVERAGE('Ute-SM 2018'!C213:C220)</f>
        <v>8.4236111111111107</v>
      </c>
      <c r="T67" s="78">
        <f>'Ute-SM 2019'!C224</f>
        <v>8.875</v>
      </c>
      <c r="U67" s="78">
        <f>AVERAGE('Ute-SM 2019'!C224:C231)</f>
        <v>8.6892361111111107</v>
      </c>
      <c r="V67" s="104">
        <f>'Ute-SM 2021'!C71</f>
        <v>8.8888888888888893</v>
      </c>
      <c r="W67" s="105">
        <f>AVERAGE('Ute-SM 2021'!C71:C76)</f>
        <v>8.3194444444444446</v>
      </c>
      <c r="X67" s="123">
        <f>'Ute-SM 2022'!C81</f>
        <v>9.2638888888888893</v>
      </c>
      <c r="Y67" s="123">
        <f>AVERAGE('Ute-SM 2022'!C81:C84)</f>
        <v>8.3645833333333339</v>
      </c>
      <c r="Z67" s="129">
        <f>'Ute-SM 2023'!C105</f>
        <v>9.0833333333333339</v>
      </c>
      <c r="AA67" s="129">
        <f>AVERAGE('Ute-SM 2023'!C105:C109)</f>
        <v>8.4527777777777775</v>
      </c>
      <c r="AB67" s="135">
        <f>'Ute-SM 2024'!C103</f>
        <v>9.2083333333333339</v>
      </c>
      <c r="AC67" s="136">
        <f>AVERAGE('Ute-SM 2024'!C103:C110)</f>
        <v>8.7413194444444446</v>
      </c>
      <c r="AD67" s="161">
        <f>'Ute-SM 2025'!C145</f>
        <v>9.2222222222222214</v>
      </c>
      <c r="AE67" s="161">
        <f>AVERAGE('Ute-SM 2025'!C145:C151)</f>
        <v>8.363095238095239</v>
      </c>
      <c r="AF67" s="147"/>
      <c r="AG67" s="147"/>
      <c r="AH67" s="149"/>
      <c r="AI67" s="149"/>
      <c r="AJ67" s="151"/>
      <c r="AK67" s="151"/>
    </row>
    <row r="68" spans="1:37" ht="18.75" x14ac:dyDescent="0.3">
      <c r="A68" s="24" t="s">
        <v>847</v>
      </c>
      <c r="B68" s="83"/>
      <c r="C68" s="41">
        <f>($F$50*Resultatlista!$E$3)+((B68-(F68*Resultatlista!$E$3))/I68)</f>
        <v>99.744944466720426</v>
      </c>
      <c r="D68" s="42">
        <f t="shared" si="0"/>
        <v>8.2193402777777784</v>
      </c>
      <c r="E68" s="43">
        <f t="shared" si="3"/>
        <v>7.9803472222222229</v>
      </c>
      <c r="F68" s="43">
        <f t="shared" si="4"/>
        <v>7.6434027777777782</v>
      </c>
      <c r="G68" s="44">
        <f t="shared" ref="G68" si="24">D68-F68</f>
        <v>0.57593750000000021</v>
      </c>
      <c r="H68" s="45">
        <f t="shared" ref="H68" si="25">$F$50-F68</f>
        <v>1.5645629964341001</v>
      </c>
      <c r="I68" s="46">
        <f t="shared" si="13"/>
        <v>0.97708995694396594</v>
      </c>
      <c r="K68" s="92">
        <v>609</v>
      </c>
      <c r="L68" s="93">
        <f t="shared" si="10"/>
        <v>8.4583333333333339</v>
      </c>
      <c r="M68" s="25" t="s">
        <v>847</v>
      </c>
      <c r="N68" s="29">
        <f>'Ute-SM 2016'!J248</f>
        <v>7.88</v>
      </c>
      <c r="O68" s="29">
        <f>AVERAGE('Ute-SM 2016'!J248:J251)</f>
        <v>7.1775000000000002</v>
      </c>
      <c r="P68" s="31">
        <f>'Ute-SM 2017'!J205</f>
        <v>8.31</v>
      </c>
      <c r="Q68" s="31">
        <f>AVERAGE('Ute-SM 2017'!J205:J208)</f>
        <v>7.6300000000000008</v>
      </c>
      <c r="R68" s="33">
        <f>'Ute-SM 2018'!C224</f>
        <v>7.2638888888888893</v>
      </c>
      <c r="S68" s="33">
        <f>AVERAGE('Ute-SM 2018'!C224:C225)</f>
        <v>7.1944444444444446</v>
      </c>
      <c r="T68" s="78">
        <f>'Ute-SM 2019'!C235</f>
        <v>7.9861111111111107</v>
      </c>
      <c r="U68" s="78">
        <f>AVERAGE('Ute-SM 2019'!C235:C238)</f>
        <v>7.6041666666666661</v>
      </c>
      <c r="V68" s="104"/>
      <c r="W68" s="76">
        <v>7.43</v>
      </c>
      <c r="X68" s="123">
        <f>'Ute-SM 2022'!C92</f>
        <v>7.5972222222222223</v>
      </c>
      <c r="Y68" s="119"/>
      <c r="Z68" s="129">
        <f>'Ute-SM 2023'!C126</f>
        <v>8.2361111111111107</v>
      </c>
      <c r="AA68" s="129">
        <f>AVERAGE('Ute-SM 2023'!C126:C129)</f>
        <v>8.0416666666666679</v>
      </c>
      <c r="AB68" s="135">
        <f>'Ute-SM 2024'!C128</f>
        <v>8.375</v>
      </c>
      <c r="AC68" s="136">
        <f>AVERAGE('Ute-SM 2024'!C128:C129)</f>
        <v>8.1597222222222214</v>
      </c>
      <c r="AD68" s="161">
        <f>'Ute-SM 2025'!C170</f>
        <v>8.1944444444444446</v>
      </c>
      <c r="AE68" s="161">
        <f>AVERAGE('Ute-SM 2025'!C170:C171)</f>
        <v>7.9097222222222223</v>
      </c>
      <c r="AF68" s="147"/>
      <c r="AG68" s="147"/>
      <c r="AH68" s="149"/>
      <c r="AI68" s="149"/>
      <c r="AJ68" s="151"/>
      <c r="AK68" s="151"/>
    </row>
    <row r="69" spans="1:37" ht="18.75" x14ac:dyDescent="0.3">
      <c r="A69" s="24" t="s">
        <v>848</v>
      </c>
      <c r="B69" s="83"/>
      <c r="C69" s="41">
        <f>($F$50*Resultatlista!$E$3)+((B69-(F69*Resultatlista!$E$3))/I69)</f>
        <v>217.41955629203989</v>
      </c>
      <c r="D69" s="42">
        <f t="shared" si="0"/>
        <v>9.0031790123456794</v>
      </c>
      <c r="E69" s="43">
        <f t="shared" si="3"/>
        <v>8.7563580246913588</v>
      </c>
      <c r="F69" s="43">
        <f t="shared" si="4"/>
        <v>8.2201913741265606</v>
      </c>
      <c r="G69" s="44">
        <f t="shared" si="11"/>
        <v>0.78298763821911876</v>
      </c>
      <c r="H69" s="45">
        <f t="shared" si="12"/>
        <v>0.98777440008531769</v>
      </c>
      <c r="I69" s="46">
        <f t="shared" si="13"/>
        <v>1.3283548262010654</v>
      </c>
      <c r="K69" s="92">
        <v>666</v>
      </c>
      <c r="L69" s="93">
        <f t="shared" si="10"/>
        <v>9.25</v>
      </c>
      <c r="M69" s="25" t="s">
        <v>848</v>
      </c>
      <c r="N69" s="29">
        <f>'Ute-SM 2016'!J253</f>
        <v>8.5299999999999994</v>
      </c>
      <c r="O69" s="29">
        <f>AVERAGE('Ute-SM 2016'!J253:J260)</f>
        <v>8.1712500000000006</v>
      </c>
      <c r="P69" s="31">
        <f>'Ute-SM 2017'!J210</f>
        <v>8.68</v>
      </c>
      <c r="Q69" s="31">
        <f>AVERAGE('Ute-SM 2017'!J210:J214)</f>
        <v>8.1100000000000012</v>
      </c>
      <c r="R69" s="33">
        <f>'Ute-SM 2018'!C227</f>
        <v>8.3055555555555554</v>
      </c>
      <c r="S69" s="33">
        <f>AVERAGE('Ute-SM 2018'!C227:C233)</f>
        <v>7.9325396825396837</v>
      </c>
      <c r="T69" s="78">
        <f>'Ute-SM 2019'!C239</f>
        <v>8.9027777777777786</v>
      </c>
      <c r="U69" s="78">
        <f>AVERAGE('Ute-SM 2019'!C239:C245)</f>
        <v>8.1666666666666679</v>
      </c>
      <c r="V69" s="104">
        <f>'Ute-SM 2021'!C79</f>
        <v>8.9305555555555554</v>
      </c>
      <c r="W69" s="105">
        <f>AVERAGE('Ute-SM 2021'!C79:C85)</f>
        <v>8.462301587301587</v>
      </c>
      <c r="X69" s="123">
        <f>'Ute-SM 2022'!C87</f>
        <v>8.5416666666666661</v>
      </c>
      <c r="Y69" s="123">
        <f>AVERAGE('Ute-SM 2022'!C87:C92)</f>
        <v>8.023148148148147</v>
      </c>
      <c r="Z69" s="129">
        <f>'Ute-SM 2023'!C112</f>
        <v>9.0277777777777786</v>
      </c>
      <c r="AA69" s="129">
        <f>AVERAGE('Ute-SM 2023'!C107,'Ute-SM 2023'!C112:C123)</f>
        <v>8.2873931623931636</v>
      </c>
      <c r="AB69" s="135">
        <f>'Ute-SM 2024'!C114</f>
        <v>8.9583333333333339</v>
      </c>
      <c r="AC69" s="136">
        <f>AVERAGE('Ute-SM 2024'!C114:C124)</f>
        <v>8.362373737373737</v>
      </c>
      <c r="AD69" s="161">
        <f>'Ute-SM 2025'!C156</f>
        <v>8.9305555555555554</v>
      </c>
      <c r="AE69" s="161">
        <f>AVERAGE('Ute-SM 2025'!C156:C164)</f>
        <v>8.4660493827160508</v>
      </c>
      <c r="AF69" s="147"/>
      <c r="AG69" s="147"/>
      <c r="AH69" s="149"/>
      <c r="AI69" s="149"/>
      <c r="AJ69" s="151"/>
      <c r="AK69" s="151"/>
    </row>
    <row r="70" spans="1:37" ht="16.5" x14ac:dyDescent="0.25">
      <c r="A70" s="12"/>
      <c r="B70" s="13"/>
      <c r="C70" s="13"/>
    </row>
    <row r="71" spans="1:37" ht="16.5" x14ac:dyDescent="0.25">
      <c r="A71" s="1" t="s">
        <v>855</v>
      </c>
      <c r="B71" s="13"/>
      <c r="C71" s="13"/>
    </row>
    <row r="72" spans="1:37" ht="16.5" x14ac:dyDescent="0.25">
      <c r="A72" s="1" t="s">
        <v>856</v>
      </c>
      <c r="B72" s="13"/>
      <c r="C72" s="13"/>
    </row>
    <row r="73" spans="1:37" ht="16.5" x14ac:dyDescent="0.25">
      <c r="A73" s="12" t="s">
        <v>513</v>
      </c>
      <c r="B73" s="13"/>
      <c r="C73" s="13"/>
    </row>
    <row r="74" spans="1:37" ht="16.5" x14ac:dyDescent="0.25">
      <c r="A74" s="12"/>
      <c r="B74" s="13"/>
      <c r="C74" s="13"/>
    </row>
    <row r="75" spans="1:37" x14ac:dyDescent="0.25">
      <c r="A75" s="20"/>
      <c r="B75" s="21"/>
      <c r="C75" s="21"/>
    </row>
    <row r="76" spans="1:37" x14ac:dyDescent="0.25">
      <c r="A76" s="20"/>
      <c r="B76" s="21"/>
      <c r="C76" s="21"/>
    </row>
    <row r="77" spans="1:37" x14ac:dyDescent="0.25">
      <c r="A77" s="20"/>
      <c r="B77" s="21"/>
      <c r="C77" s="21"/>
    </row>
    <row r="78" spans="1:37" x14ac:dyDescent="0.25">
      <c r="A78" s="20"/>
      <c r="B78" s="21"/>
      <c r="C78" s="21"/>
    </row>
    <row r="79" spans="1:37" x14ac:dyDescent="0.25">
      <c r="A79" s="20"/>
      <c r="B79" s="21"/>
      <c r="C79" s="21"/>
    </row>
    <row r="80" spans="1:37" x14ac:dyDescent="0.25">
      <c r="A80" s="20"/>
      <c r="B80" s="21"/>
      <c r="C80" s="21"/>
    </row>
    <row r="81" spans="1:3" x14ac:dyDescent="0.25">
      <c r="A81" s="20"/>
      <c r="B81" s="21"/>
      <c r="C81" s="21"/>
    </row>
    <row r="82" spans="1:3" x14ac:dyDescent="0.25">
      <c r="A82" s="20"/>
      <c r="B82" s="21"/>
      <c r="C82" s="21"/>
    </row>
    <row r="83" spans="1:3" ht="16.5" x14ac:dyDescent="0.25">
      <c r="A83" s="12"/>
      <c r="B83" s="13"/>
      <c r="C83" s="13"/>
    </row>
    <row r="84" spans="1:3" x14ac:dyDescent="0.25">
      <c r="A84" s="20"/>
      <c r="B84" s="21"/>
      <c r="C84" s="21"/>
    </row>
    <row r="85" spans="1:3" x14ac:dyDescent="0.25">
      <c r="A85" s="20"/>
      <c r="B85" s="21"/>
      <c r="C85" s="21"/>
    </row>
    <row r="86" spans="1:3" x14ac:dyDescent="0.25">
      <c r="A86" s="20"/>
      <c r="B86" s="21"/>
      <c r="C86" s="21"/>
    </row>
  </sheetData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99123-2A36-4304-9661-10617D5F95A2}">
  <dimension ref="A1:D166"/>
  <sheetViews>
    <sheetView topLeftCell="A130" workbookViewId="0">
      <selection activeCell="B7" sqref="B7"/>
    </sheetView>
  </sheetViews>
  <sheetFormatPr defaultRowHeight="15" x14ac:dyDescent="0.25"/>
  <cols>
    <col min="2" max="2" width="9.140625" style="64"/>
  </cols>
  <sheetData>
    <row r="1" spans="1:4" x14ac:dyDescent="0.25">
      <c r="A1" s="27" t="s">
        <v>911</v>
      </c>
    </row>
    <row r="3" spans="1:4" x14ac:dyDescent="0.25">
      <c r="A3" s="27" t="s">
        <v>788</v>
      </c>
      <c r="B3" s="131"/>
    </row>
    <row r="4" spans="1:4" x14ac:dyDescent="0.25">
      <c r="A4" s="27"/>
      <c r="B4" s="131"/>
      <c r="C4" s="27" t="s">
        <v>771</v>
      </c>
    </row>
    <row r="5" spans="1:4" x14ac:dyDescent="0.25">
      <c r="A5" s="163" t="s">
        <v>853</v>
      </c>
      <c r="B5" s="64">
        <v>661</v>
      </c>
      <c r="C5" s="65">
        <f>B5/72</f>
        <v>9.1805555555555554</v>
      </c>
    </row>
    <row r="6" spans="1:4" x14ac:dyDescent="0.25">
      <c r="B6" s="63"/>
      <c r="C6" s="65">
        <f t="shared" ref="C6:C10" si="0">B6/72</f>
        <v>0</v>
      </c>
    </row>
    <row r="7" spans="1:4" x14ac:dyDescent="0.25">
      <c r="C7" s="65"/>
    </row>
    <row r="8" spans="1:4" x14ac:dyDescent="0.25">
      <c r="A8" s="163" t="s">
        <v>852</v>
      </c>
      <c r="B8" s="64">
        <v>636</v>
      </c>
      <c r="C8" s="65">
        <f t="shared" si="0"/>
        <v>8.8333333333333339</v>
      </c>
    </row>
    <row r="9" spans="1:4" x14ac:dyDescent="0.25">
      <c r="A9" s="163"/>
      <c r="B9" s="64">
        <v>476</v>
      </c>
      <c r="C9" s="65">
        <f t="shared" si="0"/>
        <v>6.6111111111111107</v>
      </c>
    </row>
    <row r="10" spans="1:4" x14ac:dyDescent="0.25">
      <c r="A10" s="163"/>
      <c r="B10" s="63">
        <v>350</v>
      </c>
      <c r="C10" s="81">
        <f t="shared" si="0"/>
        <v>4.8611111111111107</v>
      </c>
    </row>
    <row r="11" spans="1:4" x14ac:dyDescent="0.25">
      <c r="C11" s="65"/>
    </row>
    <row r="12" spans="1:4" x14ac:dyDescent="0.25">
      <c r="A12" s="163" t="s">
        <v>891</v>
      </c>
      <c r="B12" s="64">
        <v>545</v>
      </c>
      <c r="C12" s="65">
        <f t="shared" ref="C12:C24" si="1">B12/72</f>
        <v>7.5694444444444446</v>
      </c>
      <c r="D12" t="s">
        <v>909</v>
      </c>
    </row>
    <row r="13" spans="1:4" x14ac:dyDescent="0.25">
      <c r="A13" s="163"/>
      <c r="B13" s="64">
        <v>519</v>
      </c>
      <c r="C13" s="65">
        <f t="shared" si="1"/>
        <v>7.208333333333333</v>
      </c>
      <c r="D13" t="s">
        <v>909</v>
      </c>
    </row>
    <row r="14" spans="1:4" x14ac:dyDescent="0.25">
      <c r="A14" s="163"/>
      <c r="B14" s="64">
        <v>500</v>
      </c>
      <c r="C14" s="65">
        <f t="shared" si="1"/>
        <v>6.9444444444444446</v>
      </c>
      <c r="D14" t="s">
        <v>909</v>
      </c>
    </row>
    <row r="15" spans="1:4" x14ac:dyDescent="0.25">
      <c r="A15" s="163"/>
      <c r="B15" s="63">
        <v>297</v>
      </c>
      <c r="C15" s="81">
        <f t="shared" si="1"/>
        <v>4.125</v>
      </c>
    </row>
    <row r="16" spans="1:4" x14ac:dyDescent="0.25">
      <c r="B16"/>
    </row>
    <row r="18" spans="1:3" x14ac:dyDescent="0.25">
      <c r="A18" s="163" t="s">
        <v>890</v>
      </c>
      <c r="B18" s="64">
        <v>615</v>
      </c>
      <c r="C18" s="65">
        <f t="shared" si="1"/>
        <v>8.5416666666666661</v>
      </c>
    </row>
    <row r="19" spans="1:3" x14ac:dyDescent="0.25">
      <c r="A19" s="163"/>
      <c r="B19" s="64">
        <v>612</v>
      </c>
      <c r="C19" s="65">
        <f t="shared" si="1"/>
        <v>8.5</v>
      </c>
    </row>
    <row r="20" spans="1:3" x14ac:dyDescent="0.25">
      <c r="A20" s="163"/>
      <c r="B20" s="64">
        <v>577</v>
      </c>
      <c r="C20" s="65">
        <f t="shared" si="1"/>
        <v>8.0138888888888893</v>
      </c>
    </row>
    <row r="21" spans="1:3" x14ac:dyDescent="0.25">
      <c r="A21" s="163"/>
      <c r="B21" s="64">
        <v>512</v>
      </c>
      <c r="C21" s="65">
        <f t="shared" si="1"/>
        <v>7.1111111111111107</v>
      </c>
    </row>
    <row r="22" spans="1:3" x14ac:dyDescent="0.25">
      <c r="A22" s="163"/>
      <c r="B22" s="64">
        <v>511</v>
      </c>
      <c r="C22" s="65">
        <f t="shared" si="1"/>
        <v>7.0972222222222223</v>
      </c>
    </row>
    <row r="23" spans="1:3" x14ac:dyDescent="0.25">
      <c r="A23" s="163"/>
      <c r="B23" s="64">
        <v>500</v>
      </c>
      <c r="C23" s="65">
        <f t="shared" si="1"/>
        <v>6.9444444444444446</v>
      </c>
    </row>
    <row r="24" spans="1:3" x14ac:dyDescent="0.25">
      <c r="A24" s="163"/>
      <c r="B24" s="63">
        <v>443</v>
      </c>
      <c r="C24" s="81">
        <f t="shared" si="1"/>
        <v>6.1527777777777777</v>
      </c>
    </row>
    <row r="25" spans="1:3" x14ac:dyDescent="0.25">
      <c r="B25" s="63"/>
    </row>
    <row r="26" spans="1:3" x14ac:dyDescent="0.25">
      <c r="B26" s="63"/>
    </row>
    <row r="27" spans="1:3" x14ac:dyDescent="0.25">
      <c r="A27" s="163" t="s">
        <v>893</v>
      </c>
      <c r="B27" s="64">
        <v>607</v>
      </c>
      <c r="C27" s="65">
        <f t="shared" ref="C27:C48" si="2">B27/72</f>
        <v>8.4305555555555554</v>
      </c>
    </row>
    <row r="28" spans="1:3" x14ac:dyDescent="0.25">
      <c r="A28" s="163"/>
      <c r="B28" s="64">
        <v>588</v>
      </c>
      <c r="C28" s="65">
        <f t="shared" si="2"/>
        <v>8.1666666666666661</v>
      </c>
    </row>
    <row r="29" spans="1:3" x14ac:dyDescent="0.25">
      <c r="A29" s="163"/>
      <c r="B29" s="64">
        <v>572</v>
      </c>
      <c r="C29" s="65">
        <f t="shared" si="2"/>
        <v>7.9444444444444446</v>
      </c>
    </row>
    <row r="30" spans="1:3" x14ac:dyDescent="0.25">
      <c r="A30" s="163"/>
      <c r="B30" s="64">
        <v>538</v>
      </c>
      <c r="C30" s="65">
        <f t="shared" si="2"/>
        <v>7.4722222222222223</v>
      </c>
    </row>
    <row r="31" spans="1:3" x14ac:dyDescent="0.25">
      <c r="A31" s="163"/>
      <c r="B31" s="64">
        <v>521</v>
      </c>
      <c r="C31" s="65">
        <f t="shared" si="2"/>
        <v>7.2361111111111107</v>
      </c>
    </row>
    <row r="32" spans="1:3" x14ac:dyDescent="0.25">
      <c r="A32" s="163"/>
      <c r="B32" s="64">
        <v>488</v>
      </c>
      <c r="C32" s="65">
        <f t="shared" si="2"/>
        <v>6.7777777777777777</v>
      </c>
    </row>
    <row r="33" spans="1:3" x14ac:dyDescent="0.25">
      <c r="A33" s="163"/>
      <c r="B33" s="64">
        <v>475</v>
      </c>
      <c r="C33" s="65">
        <f t="shared" si="2"/>
        <v>6.5972222222222223</v>
      </c>
    </row>
    <row r="34" spans="1:3" x14ac:dyDescent="0.25">
      <c r="A34" s="163"/>
      <c r="B34" s="63">
        <v>430</v>
      </c>
      <c r="C34" s="81">
        <f t="shared" si="2"/>
        <v>5.9722222222222223</v>
      </c>
    </row>
    <row r="35" spans="1:3" x14ac:dyDescent="0.25">
      <c r="A35" s="163"/>
      <c r="B35" s="63">
        <v>413</v>
      </c>
      <c r="C35" s="81">
        <f t="shared" si="2"/>
        <v>5.7361111111111107</v>
      </c>
    </row>
    <row r="36" spans="1:3" x14ac:dyDescent="0.25">
      <c r="B36" s="63"/>
    </row>
    <row r="37" spans="1:3" x14ac:dyDescent="0.25">
      <c r="A37" s="163" t="s">
        <v>892</v>
      </c>
      <c r="B37" s="64">
        <v>602</v>
      </c>
      <c r="C37" s="65">
        <f t="shared" si="2"/>
        <v>8.3611111111111107</v>
      </c>
    </row>
    <row r="38" spans="1:3" x14ac:dyDescent="0.25">
      <c r="A38" s="163"/>
      <c r="B38" s="64">
        <v>596</v>
      </c>
      <c r="C38" s="65">
        <f t="shared" si="2"/>
        <v>8.2777777777777786</v>
      </c>
    </row>
    <row r="39" spans="1:3" x14ac:dyDescent="0.25">
      <c r="A39" s="163"/>
      <c r="B39" s="64">
        <v>582</v>
      </c>
      <c r="C39" s="65">
        <f t="shared" si="2"/>
        <v>8.0833333333333339</v>
      </c>
    </row>
    <row r="40" spans="1:3" x14ac:dyDescent="0.25">
      <c r="A40" s="163"/>
      <c r="B40" s="64">
        <v>562</v>
      </c>
      <c r="C40" s="65">
        <f t="shared" si="2"/>
        <v>7.8055555555555554</v>
      </c>
    </row>
    <row r="41" spans="1:3" x14ac:dyDescent="0.25">
      <c r="A41" s="163"/>
      <c r="B41" s="64">
        <v>553</v>
      </c>
      <c r="C41" s="65">
        <f t="shared" si="2"/>
        <v>7.6805555555555554</v>
      </c>
    </row>
    <row r="42" spans="1:3" x14ac:dyDescent="0.25">
      <c r="A42" s="163"/>
      <c r="B42" s="64">
        <v>539</v>
      </c>
      <c r="C42" s="65">
        <f t="shared" si="2"/>
        <v>7.4861111111111107</v>
      </c>
    </row>
    <row r="43" spans="1:3" x14ac:dyDescent="0.25">
      <c r="A43" s="163"/>
      <c r="B43" s="64">
        <v>477</v>
      </c>
      <c r="C43" s="65">
        <f t="shared" si="2"/>
        <v>6.625</v>
      </c>
    </row>
    <row r="44" spans="1:3" x14ac:dyDescent="0.25">
      <c r="A44" s="163"/>
      <c r="B44" s="64">
        <v>470</v>
      </c>
      <c r="C44" s="65">
        <f t="shared" si="2"/>
        <v>6.5277777777777777</v>
      </c>
    </row>
    <row r="45" spans="1:3" x14ac:dyDescent="0.25">
      <c r="A45" s="163"/>
      <c r="B45" s="64">
        <v>457</v>
      </c>
      <c r="C45" s="65">
        <f t="shared" si="2"/>
        <v>6.3472222222222223</v>
      </c>
    </row>
    <row r="46" spans="1:3" x14ac:dyDescent="0.25">
      <c r="A46" s="163"/>
      <c r="B46" s="63">
        <v>418</v>
      </c>
      <c r="C46" s="81">
        <f t="shared" si="2"/>
        <v>5.8055555555555554</v>
      </c>
    </row>
    <row r="47" spans="1:3" x14ac:dyDescent="0.25">
      <c r="A47" s="163"/>
      <c r="B47" s="63">
        <v>380</v>
      </c>
      <c r="C47" s="81">
        <f t="shared" si="2"/>
        <v>5.2777777777777777</v>
      </c>
    </row>
    <row r="48" spans="1:3" x14ac:dyDescent="0.25">
      <c r="A48" s="163"/>
      <c r="B48" s="63">
        <v>274</v>
      </c>
      <c r="C48" s="81">
        <f t="shared" si="2"/>
        <v>3.8055555555555554</v>
      </c>
    </row>
    <row r="49" spans="1:3" x14ac:dyDescent="0.25">
      <c r="B49" s="63"/>
    </row>
    <row r="50" spans="1:3" x14ac:dyDescent="0.25">
      <c r="B50" s="63"/>
    </row>
    <row r="51" spans="1:3" x14ac:dyDescent="0.25">
      <c r="B51" s="63"/>
    </row>
    <row r="52" spans="1:3" x14ac:dyDescent="0.25">
      <c r="B52" s="63"/>
    </row>
    <row r="53" spans="1:3" x14ac:dyDescent="0.25">
      <c r="A53" s="163" t="s">
        <v>824</v>
      </c>
      <c r="B53" s="64">
        <v>567</v>
      </c>
      <c r="C53" s="65">
        <f t="shared" ref="C53:C58" si="3">B53/72</f>
        <v>7.875</v>
      </c>
    </row>
    <row r="54" spans="1:3" x14ac:dyDescent="0.25">
      <c r="A54" s="163"/>
      <c r="B54" s="64">
        <v>562</v>
      </c>
      <c r="C54" s="65">
        <f t="shared" si="3"/>
        <v>7.8055555555555554</v>
      </c>
    </row>
    <row r="55" spans="1:3" x14ac:dyDescent="0.25">
      <c r="A55" s="163"/>
      <c r="B55" s="64">
        <v>545</v>
      </c>
      <c r="C55" s="65">
        <f t="shared" si="3"/>
        <v>7.5694444444444446</v>
      </c>
    </row>
    <row r="56" spans="1:3" x14ac:dyDescent="0.25">
      <c r="A56" s="163"/>
      <c r="B56" s="64">
        <v>524</v>
      </c>
      <c r="C56" s="65">
        <f t="shared" si="3"/>
        <v>7.2777777777777777</v>
      </c>
    </row>
    <row r="57" spans="1:3" x14ac:dyDescent="0.25">
      <c r="A57" s="163"/>
      <c r="B57" s="63">
        <v>505</v>
      </c>
      <c r="C57" s="81">
        <f t="shared" si="3"/>
        <v>7.0138888888888893</v>
      </c>
    </row>
    <row r="58" spans="1:3" x14ac:dyDescent="0.25">
      <c r="A58" s="163"/>
      <c r="B58" s="63">
        <v>375</v>
      </c>
      <c r="C58" s="81">
        <f t="shared" si="3"/>
        <v>5.208333333333333</v>
      </c>
    </row>
    <row r="59" spans="1:3" x14ac:dyDescent="0.25">
      <c r="C59" s="65"/>
    </row>
    <row r="60" spans="1:3" x14ac:dyDescent="0.25">
      <c r="C60" s="65"/>
    </row>
    <row r="61" spans="1:3" x14ac:dyDescent="0.25">
      <c r="C61" s="65"/>
    </row>
    <row r="62" spans="1:3" x14ac:dyDescent="0.25">
      <c r="C62" s="65"/>
    </row>
    <row r="63" spans="1:3" x14ac:dyDescent="0.25">
      <c r="B63" s="63"/>
      <c r="C63" s="65"/>
    </row>
    <row r="64" spans="1:3" x14ac:dyDescent="0.25">
      <c r="B64" s="63"/>
      <c r="C64" s="65"/>
    </row>
    <row r="65" spans="1:4" x14ac:dyDescent="0.25">
      <c r="C65" s="65"/>
    </row>
    <row r="66" spans="1:4" x14ac:dyDescent="0.25">
      <c r="A66" s="163" t="s">
        <v>823</v>
      </c>
      <c r="B66" s="64">
        <v>613</v>
      </c>
      <c r="C66" s="65">
        <f t="shared" ref="C66:C70" si="4">B66/72</f>
        <v>8.5138888888888893</v>
      </c>
    </row>
    <row r="67" spans="1:4" x14ac:dyDescent="0.25">
      <c r="A67" s="163"/>
      <c r="B67" s="64">
        <v>569</v>
      </c>
      <c r="C67" s="65">
        <f t="shared" si="4"/>
        <v>7.9027777777777777</v>
      </c>
    </row>
    <row r="68" spans="1:4" x14ac:dyDescent="0.25">
      <c r="A68" s="163"/>
      <c r="B68" s="64">
        <v>552</v>
      </c>
      <c r="C68" s="65">
        <f t="shared" si="4"/>
        <v>7.666666666666667</v>
      </c>
    </row>
    <row r="69" spans="1:4" x14ac:dyDescent="0.25">
      <c r="A69" s="163"/>
      <c r="B69" s="64">
        <v>527</v>
      </c>
      <c r="C69" s="65">
        <f t="shared" si="4"/>
        <v>7.3194444444444446</v>
      </c>
    </row>
    <row r="70" spans="1:4" x14ac:dyDescent="0.25">
      <c r="A70" s="163"/>
      <c r="B70" s="63">
        <v>483</v>
      </c>
      <c r="C70" s="81">
        <f t="shared" si="4"/>
        <v>6.708333333333333</v>
      </c>
    </row>
    <row r="71" spans="1:4" x14ac:dyDescent="0.25">
      <c r="B71"/>
    </row>
    <row r="72" spans="1:4" x14ac:dyDescent="0.25">
      <c r="B72"/>
    </row>
    <row r="73" spans="1:4" x14ac:dyDescent="0.25">
      <c r="B73"/>
    </row>
    <row r="74" spans="1:4" x14ac:dyDescent="0.25">
      <c r="B74"/>
    </row>
    <row r="75" spans="1:4" x14ac:dyDescent="0.25">
      <c r="B75"/>
    </row>
    <row r="76" spans="1:4" x14ac:dyDescent="0.25">
      <c r="A76" s="163" t="s">
        <v>863</v>
      </c>
      <c r="B76" s="64">
        <v>481</v>
      </c>
      <c r="C76" s="74">
        <f>B76/72</f>
        <v>6.6805555555555554</v>
      </c>
      <c r="D76" t="s">
        <v>909</v>
      </c>
    </row>
    <row r="77" spans="1:4" x14ac:dyDescent="0.25">
      <c r="A77" s="163"/>
      <c r="B77" s="63">
        <v>455</v>
      </c>
      <c r="C77" s="81">
        <f>B77/72</f>
        <v>6.3194444444444446</v>
      </c>
    </row>
    <row r="78" spans="1:4" x14ac:dyDescent="0.25">
      <c r="D78" s="64"/>
    </row>
    <row r="79" spans="1:4" x14ac:dyDescent="0.25">
      <c r="D79" s="64"/>
    </row>
    <row r="80" spans="1:4" x14ac:dyDescent="0.25">
      <c r="C80" s="64"/>
      <c r="D80" s="64"/>
    </row>
    <row r="81" spans="1:4" x14ac:dyDescent="0.25">
      <c r="A81" s="163" t="s">
        <v>864</v>
      </c>
      <c r="B81" s="64">
        <v>531</v>
      </c>
      <c r="C81" s="74">
        <f>B81/72</f>
        <v>7.375</v>
      </c>
    </row>
    <row r="82" spans="1:4" x14ac:dyDescent="0.25">
      <c r="A82" s="163"/>
      <c r="B82" s="64">
        <v>480</v>
      </c>
      <c r="C82" s="74">
        <f>B82/72</f>
        <v>6.666666666666667</v>
      </c>
    </row>
    <row r="83" spans="1:4" x14ac:dyDescent="0.25">
      <c r="A83" s="163"/>
      <c r="B83" s="64">
        <v>472</v>
      </c>
      <c r="C83" s="74">
        <f>B83/72</f>
        <v>6.5555555555555554</v>
      </c>
      <c r="D83" s="63"/>
    </row>
    <row r="85" spans="1:4" x14ac:dyDescent="0.25">
      <c r="A85" s="163" t="s">
        <v>879</v>
      </c>
      <c r="B85" s="64">
        <v>593</v>
      </c>
      <c r="C85" s="74">
        <f t="shared" ref="C85:C88" si="5">B85/72</f>
        <v>8.2361111111111107</v>
      </c>
    </row>
    <row r="86" spans="1:4" x14ac:dyDescent="0.25">
      <c r="A86" s="163"/>
      <c r="B86" s="64">
        <v>590</v>
      </c>
      <c r="C86" s="74">
        <f t="shared" si="5"/>
        <v>8.1944444444444446</v>
      </c>
    </row>
    <row r="87" spans="1:4" x14ac:dyDescent="0.25">
      <c r="A87" s="163"/>
      <c r="B87" s="64">
        <v>570</v>
      </c>
      <c r="C87" s="74">
        <f t="shared" si="5"/>
        <v>7.916666666666667</v>
      </c>
    </row>
    <row r="88" spans="1:4" x14ac:dyDescent="0.25">
      <c r="A88" s="163"/>
      <c r="B88" s="63">
        <v>525</v>
      </c>
      <c r="C88" s="81">
        <f t="shared" si="5"/>
        <v>7.291666666666667</v>
      </c>
    </row>
    <row r="89" spans="1:4" x14ac:dyDescent="0.25">
      <c r="B89"/>
    </row>
    <row r="90" spans="1:4" x14ac:dyDescent="0.25">
      <c r="B90"/>
    </row>
    <row r="91" spans="1:4" x14ac:dyDescent="0.25">
      <c r="B91"/>
    </row>
    <row r="92" spans="1:4" x14ac:dyDescent="0.25">
      <c r="A92" s="163" t="s">
        <v>878</v>
      </c>
      <c r="B92" s="64">
        <v>589</v>
      </c>
      <c r="C92" s="74">
        <f t="shared" ref="C92:C115" si="6">B92/72</f>
        <v>8.1805555555555554</v>
      </c>
    </row>
    <row r="93" spans="1:4" x14ac:dyDescent="0.25">
      <c r="A93" s="163"/>
      <c r="B93" s="64">
        <v>582</v>
      </c>
      <c r="C93" s="74">
        <f t="shared" si="6"/>
        <v>8.0833333333333339</v>
      </c>
    </row>
    <row r="94" spans="1:4" x14ac:dyDescent="0.25">
      <c r="A94" s="163"/>
      <c r="B94" s="64">
        <v>529</v>
      </c>
      <c r="C94" s="74">
        <f t="shared" si="6"/>
        <v>7.3472222222222223</v>
      </c>
    </row>
    <row r="95" spans="1:4" x14ac:dyDescent="0.25">
      <c r="A95" s="163"/>
      <c r="B95" s="63">
        <v>434</v>
      </c>
      <c r="C95" s="81">
        <f t="shared" si="6"/>
        <v>6.0277777777777777</v>
      </c>
    </row>
    <row r="96" spans="1:4" x14ac:dyDescent="0.25">
      <c r="B96"/>
    </row>
    <row r="97" spans="1:4" x14ac:dyDescent="0.25">
      <c r="A97" s="163" t="s">
        <v>881</v>
      </c>
      <c r="B97" s="64">
        <v>617</v>
      </c>
      <c r="C97" s="74">
        <f t="shared" si="6"/>
        <v>8.5694444444444446</v>
      </c>
    </row>
    <row r="98" spans="1:4" x14ac:dyDescent="0.25">
      <c r="A98" s="163"/>
      <c r="B98" s="64">
        <v>613</v>
      </c>
      <c r="C98" s="74">
        <f t="shared" si="6"/>
        <v>8.5138888888888893</v>
      </c>
    </row>
    <row r="99" spans="1:4" x14ac:dyDescent="0.25">
      <c r="A99" s="163"/>
      <c r="B99" s="64">
        <v>600</v>
      </c>
      <c r="C99" s="74">
        <f t="shared" si="6"/>
        <v>8.3333333333333339</v>
      </c>
    </row>
    <row r="100" spans="1:4" x14ac:dyDescent="0.25">
      <c r="A100" s="163"/>
      <c r="B100" s="64">
        <v>537</v>
      </c>
      <c r="C100" s="74">
        <f t="shared" si="6"/>
        <v>7.458333333333333</v>
      </c>
    </row>
    <row r="101" spans="1:4" x14ac:dyDescent="0.25">
      <c r="A101" s="163"/>
      <c r="B101" s="64">
        <v>503</v>
      </c>
      <c r="C101" s="74">
        <f t="shared" si="6"/>
        <v>6.9861111111111107</v>
      </c>
    </row>
    <row r="102" spans="1:4" x14ac:dyDescent="0.25">
      <c r="A102" s="163"/>
      <c r="B102" s="64">
        <v>466</v>
      </c>
      <c r="C102" s="74">
        <f t="shared" si="6"/>
        <v>6.4722222222222223</v>
      </c>
    </row>
    <row r="103" spans="1:4" x14ac:dyDescent="0.25">
      <c r="A103" s="163"/>
      <c r="B103" s="63">
        <v>421</v>
      </c>
      <c r="C103" s="81">
        <f t="shared" si="6"/>
        <v>5.8472222222222223</v>
      </c>
    </row>
    <row r="104" spans="1:4" x14ac:dyDescent="0.25">
      <c r="A104" s="163"/>
      <c r="B104" s="63">
        <v>235</v>
      </c>
      <c r="C104" s="81">
        <f t="shared" si="6"/>
        <v>3.2638888888888888</v>
      </c>
    </row>
    <row r="106" spans="1:4" x14ac:dyDescent="0.25">
      <c r="A106" s="163" t="s">
        <v>880</v>
      </c>
      <c r="B106" s="64">
        <v>602</v>
      </c>
      <c r="C106" s="74">
        <f t="shared" si="6"/>
        <v>8.3611111111111107</v>
      </c>
    </row>
    <row r="107" spans="1:4" x14ac:dyDescent="0.25">
      <c r="A107" s="163"/>
      <c r="B107" s="64">
        <v>575</v>
      </c>
      <c r="C107" s="74">
        <f t="shared" si="6"/>
        <v>7.9861111111111107</v>
      </c>
    </row>
    <row r="108" spans="1:4" x14ac:dyDescent="0.25">
      <c r="A108" s="163"/>
      <c r="B108" s="64">
        <v>561</v>
      </c>
      <c r="C108" s="74">
        <f t="shared" si="6"/>
        <v>7.791666666666667</v>
      </c>
      <c r="D108" s="63"/>
    </row>
    <row r="109" spans="1:4" x14ac:dyDescent="0.25">
      <c r="A109" s="163"/>
      <c r="B109" s="64">
        <v>548</v>
      </c>
      <c r="C109" s="74">
        <f t="shared" si="6"/>
        <v>7.6111111111111107</v>
      </c>
    </row>
    <row r="110" spans="1:4" x14ac:dyDescent="0.25">
      <c r="A110" s="163"/>
      <c r="B110" s="64">
        <v>538</v>
      </c>
      <c r="C110" s="74">
        <f t="shared" si="6"/>
        <v>7.4722222222222223</v>
      </c>
    </row>
    <row r="111" spans="1:4" x14ac:dyDescent="0.25">
      <c r="A111" s="163"/>
      <c r="B111" s="64">
        <v>533</v>
      </c>
      <c r="C111" s="74">
        <f t="shared" si="6"/>
        <v>7.4027777777777777</v>
      </c>
    </row>
    <row r="112" spans="1:4" x14ac:dyDescent="0.25">
      <c r="A112" s="163"/>
      <c r="B112" s="64">
        <v>476</v>
      </c>
      <c r="C112" s="74">
        <f t="shared" si="6"/>
        <v>6.6111111111111107</v>
      </c>
    </row>
    <row r="113" spans="1:3" x14ac:dyDescent="0.25">
      <c r="A113" s="163"/>
      <c r="B113" s="64">
        <v>457</v>
      </c>
      <c r="C113" s="74">
        <f t="shared" si="6"/>
        <v>6.3472222222222223</v>
      </c>
    </row>
    <row r="114" spans="1:3" x14ac:dyDescent="0.25">
      <c r="A114" s="163"/>
      <c r="B114" s="64">
        <v>448</v>
      </c>
      <c r="C114" s="74">
        <f t="shared" si="6"/>
        <v>6.2222222222222223</v>
      </c>
    </row>
    <row r="115" spans="1:3" x14ac:dyDescent="0.25">
      <c r="A115" s="163"/>
      <c r="B115" s="63">
        <v>157</v>
      </c>
      <c r="C115" s="81">
        <f t="shared" si="6"/>
        <v>2.1805555555555554</v>
      </c>
    </row>
    <row r="117" spans="1:3" x14ac:dyDescent="0.25">
      <c r="A117" s="163" t="s">
        <v>808</v>
      </c>
      <c r="B117" s="64">
        <v>0</v>
      </c>
      <c r="C117" s="74">
        <f t="shared" ref="C117" si="7">B117/72</f>
        <v>0</v>
      </c>
    </row>
    <row r="118" spans="1:3" x14ac:dyDescent="0.25">
      <c r="B118"/>
    </row>
    <row r="119" spans="1:3" x14ac:dyDescent="0.25">
      <c r="B119"/>
    </row>
    <row r="120" spans="1:3" x14ac:dyDescent="0.25">
      <c r="B120"/>
    </row>
    <row r="121" spans="1:3" x14ac:dyDescent="0.25">
      <c r="B121"/>
    </row>
    <row r="122" spans="1:3" x14ac:dyDescent="0.25">
      <c r="B122"/>
    </row>
    <row r="123" spans="1:3" x14ac:dyDescent="0.25">
      <c r="B123"/>
    </row>
    <row r="124" spans="1:3" x14ac:dyDescent="0.25">
      <c r="B124"/>
    </row>
    <row r="125" spans="1:3" x14ac:dyDescent="0.25">
      <c r="B125"/>
    </row>
    <row r="127" spans="1:3" x14ac:dyDescent="0.25">
      <c r="A127" s="163" t="s">
        <v>807</v>
      </c>
      <c r="B127" s="64">
        <v>548</v>
      </c>
      <c r="C127" s="74">
        <f t="shared" ref="C127:C129" si="8">B127/72</f>
        <v>7.6111111111111107</v>
      </c>
    </row>
    <row r="128" spans="1:3" x14ac:dyDescent="0.25">
      <c r="A128" s="163"/>
      <c r="B128" s="64">
        <v>500</v>
      </c>
      <c r="C128" s="74">
        <f t="shared" si="8"/>
        <v>6.9444444444444446</v>
      </c>
    </row>
    <row r="129" spans="1:4" x14ac:dyDescent="0.25">
      <c r="A129" s="163"/>
      <c r="B129" s="64">
        <v>495</v>
      </c>
      <c r="C129" s="74">
        <f t="shared" si="8"/>
        <v>6.875</v>
      </c>
    </row>
    <row r="130" spans="1:4" x14ac:dyDescent="0.25">
      <c r="B130"/>
    </row>
    <row r="131" spans="1:4" x14ac:dyDescent="0.25">
      <c r="B131"/>
    </row>
    <row r="132" spans="1:4" x14ac:dyDescent="0.25">
      <c r="A132" s="163" t="s">
        <v>910</v>
      </c>
      <c r="B132" s="64">
        <v>0</v>
      </c>
      <c r="C132" s="74">
        <f>B132/72</f>
        <v>0</v>
      </c>
    </row>
    <row r="134" spans="1:4" x14ac:dyDescent="0.25">
      <c r="A134" s="163" t="s">
        <v>851</v>
      </c>
      <c r="B134" s="64">
        <v>0</v>
      </c>
      <c r="C134" s="74">
        <f>B134/72</f>
        <v>0</v>
      </c>
    </row>
    <row r="135" spans="1:4" x14ac:dyDescent="0.25">
      <c r="B135"/>
    </row>
    <row r="137" spans="1:4" x14ac:dyDescent="0.25">
      <c r="A137" s="163" t="s">
        <v>883</v>
      </c>
      <c r="B137" s="64">
        <v>400</v>
      </c>
      <c r="C137" s="74">
        <f>B137/72</f>
        <v>5.5555555555555554</v>
      </c>
      <c r="D137" t="s">
        <v>909</v>
      </c>
    </row>
    <row r="138" spans="1:4" x14ac:dyDescent="0.25">
      <c r="B138"/>
    </row>
    <row r="139" spans="1:4" x14ac:dyDescent="0.25">
      <c r="B139"/>
    </row>
    <row r="140" spans="1:4" x14ac:dyDescent="0.25">
      <c r="A140" s="163" t="s">
        <v>882</v>
      </c>
      <c r="B140" s="64">
        <v>0</v>
      </c>
      <c r="C140" s="74">
        <f>B140/72</f>
        <v>0</v>
      </c>
    </row>
    <row r="141" spans="1:4" x14ac:dyDescent="0.25">
      <c r="B141"/>
    </row>
    <row r="143" spans="1:4" x14ac:dyDescent="0.25">
      <c r="A143" s="163" t="s">
        <v>885</v>
      </c>
      <c r="B143" s="64">
        <v>628</v>
      </c>
      <c r="C143" s="74">
        <f>B143/72</f>
        <v>8.7222222222222214</v>
      </c>
    </row>
    <row r="144" spans="1:4" x14ac:dyDescent="0.25">
      <c r="A144" s="163"/>
      <c r="B144">
        <v>618</v>
      </c>
      <c r="C144" s="74">
        <f t="shared" ref="C144:C145" si="9">B144/72</f>
        <v>8.5833333333333339</v>
      </c>
    </row>
    <row r="145" spans="1:3" x14ac:dyDescent="0.25">
      <c r="A145" s="163"/>
      <c r="B145" s="63">
        <v>577</v>
      </c>
      <c r="C145" s="81">
        <f t="shared" si="9"/>
        <v>8.0138888888888893</v>
      </c>
    </row>
    <row r="146" spans="1:3" x14ac:dyDescent="0.25">
      <c r="B146"/>
    </row>
    <row r="147" spans="1:3" x14ac:dyDescent="0.25">
      <c r="A147" s="163" t="s">
        <v>884</v>
      </c>
      <c r="B147" s="64">
        <v>653</v>
      </c>
      <c r="C147" s="74">
        <f>B147/72</f>
        <v>9.0694444444444446</v>
      </c>
    </row>
    <row r="148" spans="1:3" x14ac:dyDescent="0.25">
      <c r="A148" s="163"/>
      <c r="B148" s="64">
        <v>640</v>
      </c>
      <c r="C148" s="74">
        <f t="shared" ref="C148:C151" si="10">B148/72</f>
        <v>8.8888888888888893</v>
      </c>
    </row>
    <row r="149" spans="1:3" x14ac:dyDescent="0.25">
      <c r="A149" s="163"/>
      <c r="B149" s="64">
        <v>622</v>
      </c>
      <c r="C149" s="74">
        <f t="shared" si="10"/>
        <v>8.6388888888888893</v>
      </c>
    </row>
    <row r="150" spans="1:3" x14ac:dyDescent="0.25">
      <c r="A150" s="163"/>
      <c r="B150" s="63">
        <v>465</v>
      </c>
      <c r="C150" s="81">
        <f t="shared" si="10"/>
        <v>6.458333333333333</v>
      </c>
    </row>
    <row r="151" spans="1:3" x14ac:dyDescent="0.25">
      <c r="A151" s="163"/>
      <c r="B151" s="63">
        <v>462</v>
      </c>
      <c r="C151" s="81">
        <f t="shared" si="10"/>
        <v>6.416666666666667</v>
      </c>
    </row>
    <row r="154" spans="1:3" x14ac:dyDescent="0.25">
      <c r="A154" s="163" t="s">
        <v>813</v>
      </c>
      <c r="B154" s="64">
        <v>639</v>
      </c>
      <c r="C154" s="74">
        <f>B154/72</f>
        <v>8.875</v>
      </c>
    </row>
    <row r="155" spans="1:3" x14ac:dyDescent="0.25">
      <c r="A155" s="163"/>
      <c r="B155" s="64">
        <v>614</v>
      </c>
      <c r="C155" s="74">
        <f>B155/72</f>
        <v>8.5277777777777786</v>
      </c>
    </row>
    <row r="156" spans="1:3" x14ac:dyDescent="0.25">
      <c r="B156"/>
    </row>
    <row r="158" spans="1:3" x14ac:dyDescent="0.25">
      <c r="A158" s="163" t="s">
        <v>812</v>
      </c>
      <c r="B158" s="64">
        <v>0</v>
      </c>
      <c r="C158" s="74">
        <f>B158/72</f>
        <v>0</v>
      </c>
    </row>
    <row r="162" spans="1:3" x14ac:dyDescent="0.25">
      <c r="A162" s="163" t="s">
        <v>873</v>
      </c>
      <c r="B162" s="64">
        <v>0</v>
      </c>
      <c r="C162" s="74">
        <f>B162/72</f>
        <v>0</v>
      </c>
    </row>
    <row r="164" spans="1:3" x14ac:dyDescent="0.25">
      <c r="C164" s="74"/>
    </row>
    <row r="165" spans="1:3" x14ac:dyDescent="0.25">
      <c r="C165" s="74"/>
    </row>
    <row r="166" spans="1:3" x14ac:dyDescent="0.25">
      <c r="A166" s="163" t="s">
        <v>874</v>
      </c>
      <c r="B166" s="64">
        <v>0</v>
      </c>
      <c r="C166" s="74">
        <f>B166/72</f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575B1-595D-4204-8333-FBA7952ACEE8}">
  <dimension ref="A1:E281"/>
  <sheetViews>
    <sheetView workbookViewId="0">
      <pane ySplit="2" topLeftCell="A144" activePane="bottomLeft" state="frozen"/>
      <selection activeCell="B7" sqref="B7"/>
      <selection pane="bottomLeft" activeCell="B7" sqref="B7"/>
    </sheetView>
  </sheetViews>
  <sheetFormatPr defaultRowHeight="15" x14ac:dyDescent="0.25"/>
  <cols>
    <col min="1" max="4" width="9.140625" style="27"/>
    <col min="5" max="5" width="49" style="27" bestFit="1" customWidth="1"/>
    <col min="6" max="16384" width="9.140625" style="27"/>
  </cols>
  <sheetData>
    <row r="1" spans="1:5" x14ac:dyDescent="0.25">
      <c r="A1" s="27" t="s">
        <v>906</v>
      </c>
    </row>
    <row r="2" spans="1:5" x14ac:dyDescent="0.25">
      <c r="A2" s="22" t="s">
        <v>767</v>
      </c>
      <c r="B2" s="22" t="s">
        <v>768</v>
      </c>
      <c r="C2" s="22" t="s">
        <v>771</v>
      </c>
      <c r="D2" s="22" t="s">
        <v>769</v>
      </c>
      <c r="E2" s="22" t="s">
        <v>907</v>
      </c>
    </row>
    <row r="3" spans="1:5" x14ac:dyDescent="0.25">
      <c r="A3" s="158" t="s">
        <v>825</v>
      </c>
      <c r="B3">
        <v>579</v>
      </c>
      <c r="C3" s="65">
        <f t="shared" ref="C3:C135" si="0">B3/72</f>
        <v>8.0416666666666661</v>
      </c>
      <c r="D3"/>
    </row>
    <row r="4" spans="1:5" x14ac:dyDescent="0.25">
      <c r="A4" s="158" t="s">
        <v>825</v>
      </c>
      <c r="B4">
        <v>566</v>
      </c>
      <c r="C4" s="65">
        <f t="shared" si="0"/>
        <v>7.8611111111111107</v>
      </c>
      <c r="D4"/>
    </row>
    <row r="5" spans="1:5" x14ac:dyDescent="0.25">
      <c r="A5" s="158" t="s">
        <v>825</v>
      </c>
      <c r="B5">
        <v>543</v>
      </c>
      <c r="C5" s="65">
        <f t="shared" si="0"/>
        <v>7.541666666666667</v>
      </c>
      <c r="D5"/>
    </row>
    <row r="6" spans="1:5" x14ac:dyDescent="0.25">
      <c r="A6" s="158" t="s">
        <v>825</v>
      </c>
      <c r="B6">
        <v>543</v>
      </c>
      <c r="C6" s="65">
        <f t="shared" si="0"/>
        <v>7.541666666666667</v>
      </c>
      <c r="D6"/>
    </row>
    <row r="7" spans="1:5" x14ac:dyDescent="0.25">
      <c r="A7" s="158" t="s">
        <v>825</v>
      </c>
      <c r="B7">
        <v>531</v>
      </c>
      <c r="C7" s="65">
        <f t="shared" si="0"/>
        <v>7.375</v>
      </c>
      <c r="D7"/>
    </row>
    <row r="8" spans="1:5" x14ac:dyDescent="0.25">
      <c r="A8" s="158" t="s">
        <v>825</v>
      </c>
      <c r="B8">
        <v>529</v>
      </c>
      <c r="C8" s="65">
        <f t="shared" ref="C8:C15" si="1">B8/72</f>
        <v>7.3472222222222223</v>
      </c>
      <c r="D8"/>
    </row>
    <row r="9" spans="1:5" x14ac:dyDescent="0.25">
      <c r="A9" s="158" t="s">
        <v>825</v>
      </c>
      <c r="B9">
        <v>527</v>
      </c>
      <c r="C9" s="65">
        <f t="shared" si="1"/>
        <v>7.3194444444444446</v>
      </c>
      <c r="D9"/>
    </row>
    <row r="10" spans="1:5" x14ac:dyDescent="0.25">
      <c r="A10" s="158" t="s">
        <v>825</v>
      </c>
      <c r="B10">
        <v>521</v>
      </c>
      <c r="C10" s="65">
        <f t="shared" si="1"/>
        <v>7.2361111111111107</v>
      </c>
      <c r="D10"/>
    </row>
    <row r="11" spans="1:5" x14ac:dyDescent="0.25">
      <c r="A11" s="158" t="s">
        <v>825</v>
      </c>
      <c r="B11">
        <v>516</v>
      </c>
      <c r="C11" s="65">
        <f t="shared" si="1"/>
        <v>7.166666666666667</v>
      </c>
      <c r="D11"/>
    </row>
    <row r="12" spans="1:5" x14ac:dyDescent="0.25">
      <c r="A12" s="158" t="s">
        <v>825</v>
      </c>
      <c r="B12">
        <v>510</v>
      </c>
      <c r="C12" s="65">
        <f t="shared" si="1"/>
        <v>7.083333333333333</v>
      </c>
      <c r="D12"/>
    </row>
    <row r="13" spans="1:5" x14ac:dyDescent="0.25">
      <c r="A13" s="158" t="s">
        <v>825</v>
      </c>
      <c r="B13">
        <v>499</v>
      </c>
      <c r="C13" s="65">
        <f t="shared" si="1"/>
        <v>6.9305555555555554</v>
      </c>
      <c r="D13"/>
    </row>
    <row r="14" spans="1:5" x14ac:dyDescent="0.25">
      <c r="A14" s="158" t="s">
        <v>825</v>
      </c>
      <c r="B14">
        <v>491</v>
      </c>
      <c r="C14" s="65">
        <f t="shared" si="1"/>
        <v>6.8194444444444446</v>
      </c>
      <c r="D14"/>
    </row>
    <row r="15" spans="1:5" x14ac:dyDescent="0.25">
      <c r="A15" s="158" t="s">
        <v>825</v>
      </c>
      <c r="B15" s="63">
        <v>427</v>
      </c>
      <c r="C15" s="81">
        <f t="shared" si="1"/>
        <v>5.9305555555555554</v>
      </c>
      <c r="D15"/>
    </row>
    <row r="16" spans="1:5" x14ac:dyDescent="0.25">
      <c r="A16" s="111"/>
      <c r="B16"/>
      <c r="C16" s="65"/>
      <c r="D16"/>
    </row>
    <row r="17" spans="1:4" x14ac:dyDescent="0.25">
      <c r="A17" s="158" t="s">
        <v>850</v>
      </c>
      <c r="B17" s="64">
        <v>661</v>
      </c>
      <c r="C17" s="65">
        <f t="shared" si="0"/>
        <v>9.1805555555555554</v>
      </c>
      <c r="D17"/>
    </row>
    <row r="18" spans="1:4" x14ac:dyDescent="0.25">
      <c r="A18" s="158" t="s">
        <v>850</v>
      </c>
      <c r="B18" s="64">
        <v>651</v>
      </c>
      <c r="C18" s="65">
        <f t="shared" si="0"/>
        <v>9.0416666666666661</v>
      </c>
      <c r="D18"/>
    </row>
    <row r="19" spans="1:4" x14ac:dyDescent="0.25">
      <c r="A19" s="158" t="s">
        <v>850</v>
      </c>
      <c r="B19" s="64">
        <v>644</v>
      </c>
      <c r="C19" s="65">
        <f t="shared" si="0"/>
        <v>8.9444444444444446</v>
      </c>
      <c r="D19"/>
    </row>
    <row r="20" spans="1:4" x14ac:dyDescent="0.25">
      <c r="A20" s="158" t="s">
        <v>850</v>
      </c>
      <c r="B20" s="64">
        <v>613</v>
      </c>
      <c r="C20" s="65">
        <f t="shared" si="0"/>
        <v>8.5138888888888893</v>
      </c>
      <c r="D20"/>
    </row>
    <row r="21" spans="1:4" x14ac:dyDescent="0.25">
      <c r="A21" s="158" t="s">
        <v>850</v>
      </c>
      <c r="B21" s="64">
        <v>594</v>
      </c>
      <c r="C21" s="65">
        <f t="shared" ref="C21:C36" si="2">B21/72</f>
        <v>8.25</v>
      </c>
      <c r="D21"/>
    </row>
    <row r="22" spans="1:4" x14ac:dyDescent="0.25">
      <c r="A22" s="158" t="s">
        <v>850</v>
      </c>
      <c r="B22" s="64">
        <v>586</v>
      </c>
      <c r="C22" s="65">
        <f t="shared" si="2"/>
        <v>8.1388888888888893</v>
      </c>
      <c r="D22"/>
    </row>
    <row r="23" spans="1:4" x14ac:dyDescent="0.25">
      <c r="A23" s="158" t="s">
        <v>850</v>
      </c>
      <c r="B23" s="64">
        <v>576</v>
      </c>
      <c r="C23" s="65">
        <f t="shared" si="2"/>
        <v>8</v>
      </c>
      <c r="D23"/>
    </row>
    <row r="24" spans="1:4" x14ac:dyDescent="0.25">
      <c r="A24" s="158" t="s">
        <v>850</v>
      </c>
      <c r="B24" s="64">
        <v>572</v>
      </c>
      <c r="C24" s="65">
        <f t="shared" si="2"/>
        <v>7.9444444444444446</v>
      </c>
      <c r="D24"/>
    </row>
    <row r="25" spans="1:4" x14ac:dyDescent="0.25">
      <c r="A25" s="158" t="s">
        <v>850</v>
      </c>
      <c r="B25" s="64">
        <v>571</v>
      </c>
      <c r="C25" s="65">
        <f t="shared" si="2"/>
        <v>7.9305555555555554</v>
      </c>
      <c r="D25"/>
    </row>
    <row r="26" spans="1:4" x14ac:dyDescent="0.25">
      <c r="A26" s="158" t="s">
        <v>850</v>
      </c>
      <c r="B26" s="64">
        <v>571</v>
      </c>
      <c r="C26" s="65">
        <f t="shared" si="2"/>
        <v>7.9305555555555554</v>
      </c>
      <c r="D26"/>
    </row>
    <row r="27" spans="1:4" x14ac:dyDescent="0.25">
      <c r="A27" s="158" t="s">
        <v>850</v>
      </c>
      <c r="B27" s="64">
        <v>569</v>
      </c>
      <c r="C27" s="65">
        <f t="shared" si="2"/>
        <v>7.9027777777777777</v>
      </c>
      <c r="D27"/>
    </row>
    <row r="28" spans="1:4" x14ac:dyDescent="0.25">
      <c r="A28" s="158" t="s">
        <v>850</v>
      </c>
      <c r="B28" s="64">
        <v>562</v>
      </c>
      <c r="C28" s="65">
        <f t="shared" si="2"/>
        <v>7.8055555555555554</v>
      </c>
      <c r="D28"/>
    </row>
    <row r="29" spans="1:4" x14ac:dyDescent="0.25">
      <c r="A29" s="158" t="s">
        <v>850</v>
      </c>
      <c r="B29" s="64">
        <v>562</v>
      </c>
      <c r="C29" s="65">
        <f t="shared" si="2"/>
        <v>7.8055555555555554</v>
      </c>
      <c r="D29"/>
    </row>
    <row r="30" spans="1:4" x14ac:dyDescent="0.25">
      <c r="A30" s="158" t="s">
        <v>850</v>
      </c>
      <c r="B30" s="64">
        <v>561</v>
      </c>
      <c r="C30" s="65">
        <f t="shared" si="2"/>
        <v>7.791666666666667</v>
      </c>
      <c r="D30"/>
    </row>
    <row r="31" spans="1:4" x14ac:dyDescent="0.25">
      <c r="A31" s="158" t="s">
        <v>850</v>
      </c>
      <c r="B31" s="64">
        <v>557</v>
      </c>
      <c r="C31" s="65">
        <f t="shared" si="2"/>
        <v>7.7361111111111107</v>
      </c>
      <c r="D31"/>
    </row>
    <row r="32" spans="1:4" x14ac:dyDescent="0.25">
      <c r="A32" s="158" t="s">
        <v>850</v>
      </c>
      <c r="B32" s="64">
        <v>543</v>
      </c>
      <c r="C32" s="65">
        <f t="shared" si="2"/>
        <v>7.541666666666667</v>
      </c>
      <c r="D32"/>
    </row>
    <row r="33" spans="1:4" x14ac:dyDescent="0.25">
      <c r="A33" s="158" t="s">
        <v>850</v>
      </c>
      <c r="B33" s="64">
        <v>538</v>
      </c>
      <c r="C33" s="65">
        <f t="shared" si="2"/>
        <v>7.4722222222222223</v>
      </c>
      <c r="D33"/>
    </row>
    <row r="34" spans="1:4" x14ac:dyDescent="0.25">
      <c r="A34" s="158" t="s">
        <v>850</v>
      </c>
      <c r="B34" s="64">
        <v>537</v>
      </c>
      <c r="C34" s="65">
        <f t="shared" si="2"/>
        <v>7.458333333333333</v>
      </c>
      <c r="D34"/>
    </row>
    <row r="35" spans="1:4" x14ac:dyDescent="0.25">
      <c r="A35" s="158" t="s">
        <v>850</v>
      </c>
      <c r="B35" s="64">
        <v>533</v>
      </c>
      <c r="C35" s="65">
        <f t="shared" si="2"/>
        <v>7.4027777777777777</v>
      </c>
      <c r="D35"/>
    </row>
    <row r="36" spans="1:4" x14ac:dyDescent="0.25">
      <c r="A36" s="158" t="s">
        <v>850</v>
      </c>
      <c r="B36" s="64">
        <v>532</v>
      </c>
      <c r="C36" s="65">
        <f t="shared" si="2"/>
        <v>7.3888888888888893</v>
      </c>
      <c r="D36"/>
    </row>
    <row r="37" spans="1:4" x14ac:dyDescent="0.25">
      <c r="A37" s="158" t="s">
        <v>850</v>
      </c>
      <c r="B37" s="64">
        <v>530</v>
      </c>
      <c r="C37" s="65">
        <f t="shared" si="0"/>
        <v>7.3611111111111107</v>
      </c>
      <c r="D37"/>
    </row>
    <row r="38" spans="1:4" x14ac:dyDescent="0.25">
      <c r="A38" s="158" t="s">
        <v>850</v>
      </c>
      <c r="B38" s="64">
        <v>528</v>
      </c>
      <c r="C38" s="65">
        <f t="shared" si="0"/>
        <v>7.333333333333333</v>
      </c>
      <c r="D38"/>
    </row>
    <row r="39" spans="1:4" x14ac:dyDescent="0.25">
      <c r="A39" s="158" t="s">
        <v>850</v>
      </c>
      <c r="B39" s="64">
        <v>520</v>
      </c>
      <c r="C39" s="65">
        <f t="shared" si="0"/>
        <v>7.2222222222222223</v>
      </c>
      <c r="D39"/>
    </row>
    <row r="40" spans="1:4" x14ac:dyDescent="0.25">
      <c r="A40" s="158" t="s">
        <v>850</v>
      </c>
      <c r="B40" s="64">
        <v>516</v>
      </c>
      <c r="C40" s="65">
        <f t="shared" si="0"/>
        <v>7.166666666666667</v>
      </c>
      <c r="D40"/>
    </row>
    <row r="41" spans="1:4" x14ac:dyDescent="0.25">
      <c r="A41" s="158" t="s">
        <v>850</v>
      </c>
      <c r="B41" s="64">
        <v>511</v>
      </c>
      <c r="C41" s="65">
        <f t="shared" si="0"/>
        <v>7.0972222222222223</v>
      </c>
      <c r="D41"/>
    </row>
    <row r="42" spans="1:4" x14ac:dyDescent="0.25">
      <c r="A42" s="158" t="s">
        <v>850</v>
      </c>
      <c r="B42" s="64">
        <v>507</v>
      </c>
      <c r="C42" s="65">
        <f t="shared" si="0"/>
        <v>7.041666666666667</v>
      </c>
      <c r="D42"/>
    </row>
    <row r="43" spans="1:4" x14ac:dyDescent="0.25">
      <c r="A43" s="158" t="s">
        <v>850</v>
      </c>
      <c r="B43" s="64">
        <v>502</v>
      </c>
      <c r="C43" s="65">
        <f t="shared" si="0"/>
        <v>6.9722222222222223</v>
      </c>
      <c r="D43"/>
    </row>
    <row r="44" spans="1:4" x14ac:dyDescent="0.25">
      <c r="A44" s="158" t="s">
        <v>850</v>
      </c>
      <c r="B44" s="64">
        <v>500</v>
      </c>
      <c r="C44" s="65">
        <f t="shared" si="0"/>
        <v>6.9444444444444446</v>
      </c>
      <c r="D44"/>
    </row>
    <row r="45" spans="1:4" x14ac:dyDescent="0.25">
      <c r="A45" s="158" t="s">
        <v>850</v>
      </c>
      <c r="B45" s="64">
        <v>498</v>
      </c>
      <c r="C45" s="74">
        <f t="shared" si="0"/>
        <v>6.916666666666667</v>
      </c>
      <c r="D45"/>
    </row>
    <row r="46" spans="1:4" x14ac:dyDescent="0.25">
      <c r="A46" s="158" t="s">
        <v>850</v>
      </c>
      <c r="B46" s="63">
        <v>490</v>
      </c>
      <c r="C46" s="81">
        <f t="shared" si="0"/>
        <v>6.8055555555555554</v>
      </c>
      <c r="D46"/>
    </row>
    <row r="47" spans="1:4" x14ac:dyDescent="0.25">
      <c r="A47" s="158" t="s">
        <v>850</v>
      </c>
      <c r="B47" s="63">
        <v>488</v>
      </c>
      <c r="C47" s="81">
        <f t="shared" si="0"/>
        <v>6.7777777777777777</v>
      </c>
      <c r="D47"/>
    </row>
    <row r="48" spans="1:4" x14ac:dyDescent="0.25">
      <c r="A48" s="158" t="s">
        <v>850</v>
      </c>
      <c r="B48" s="63">
        <v>341</v>
      </c>
      <c r="C48" s="81">
        <f t="shared" si="0"/>
        <v>4.7361111111111107</v>
      </c>
      <c r="D48"/>
    </row>
    <row r="49" spans="1:4" x14ac:dyDescent="0.25">
      <c r="A49" s="158" t="s">
        <v>850</v>
      </c>
      <c r="B49" s="63">
        <v>308</v>
      </c>
      <c r="C49" s="81">
        <f t="shared" ref="C49:C50" si="3">B49/72</f>
        <v>4.2777777777777777</v>
      </c>
      <c r="D49"/>
    </row>
    <row r="50" spans="1:4" x14ac:dyDescent="0.25">
      <c r="A50" s="158" t="s">
        <v>850</v>
      </c>
      <c r="B50" s="63"/>
      <c r="C50" s="81">
        <f t="shared" si="3"/>
        <v>0</v>
      </c>
      <c r="D50"/>
    </row>
    <row r="51" spans="1:4" x14ac:dyDescent="0.25">
      <c r="A51" s="111"/>
      <c r="C51" s="65"/>
    </row>
    <row r="52" spans="1:4" x14ac:dyDescent="0.25">
      <c r="A52" s="158" t="s">
        <v>826</v>
      </c>
      <c r="B52">
        <v>546</v>
      </c>
      <c r="C52" s="65">
        <f t="shared" ref="C52:C54" si="4">B52/72</f>
        <v>7.583333333333333</v>
      </c>
    </row>
    <row r="53" spans="1:4" x14ac:dyDescent="0.25">
      <c r="A53" s="158" t="s">
        <v>826</v>
      </c>
      <c r="B53">
        <v>490</v>
      </c>
      <c r="C53" s="65">
        <f t="shared" si="4"/>
        <v>6.8055555555555554</v>
      </c>
    </row>
    <row r="54" spans="1:4" x14ac:dyDescent="0.25">
      <c r="A54" s="158" t="s">
        <v>826</v>
      </c>
      <c r="B54">
        <v>472</v>
      </c>
      <c r="C54" s="65">
        <f t="shared" si="4"/>
        <v>6.5555555555555554</v>
      </c>
    </row>
    <row r="55" spans="1:4" x14ac:dyDescent="0.25">
      <c r="A55" s="111"/>
      <c r="C55" s="65"/>
    </row>
    <row r="56" spans="1:4" x14ac:dyDescent="0.25">
      <c r="A56" s="111"/>
      <c r="C56" s="65"/>
    </row>
    <row r="57" spans="1:4" x14ac:dyDescent="0.25">
      <c r="A57" s="158" t="s">
        <v>827</v>
      </c>
      <c r="B57">
        <v>617</v>
      </c>
      <c r="C57" s="65">
        <f t="shared" si="0"/>
        <v>8.5694444444444446</v>
      </c>
      <c r="D57"/>
    </row>
    <row r="58" spans="1:4" x14ac:dyDescent="0.25">
      <c r="A58" s="158" t="s">
        <v>827</v>
      </c>
      <c r="B58">
        <v>612</v>
      </c>
      <c r="C58" s="65">
        <f t="shared" si="0"/>
        <v>8.5</v>
      </c>
      <c r="D58"/>
    </row>
    <row r="59" spans="1:4" x14ac:dyDescent="0.25">
      <c r="A59" s="158" t="s">
        <v>827</v>
      </c>
      <c r="B59">
        <v>605</v>
      </c>
      <c r="C59" s="65">
        <f t="shared" si="0"/>
        <v>8.4027777777777786</v>
      </c>
      <c r="D59"/>
    </row>
    <row r="60" spans="1:4" x14ac:dyDescent="0.25">
      <c r="A60" s="158" t="s">
        <v>827</v>
      </c>
      <c r="B60">
        <v>595</v>
      </c>
      <c r="C60" s="65">
        <f t="shared" ref="C60:C65" si="5">B60/72</f>
        <v>8.2638888888888893</v>
      </c>
      <c r="D60"/>
    </row>
    <row r="61" spans="1:4" x14ac:dyDescent="0.25">
      <c r="A61" s="158" t="s">
        <v>827</v>
      </c>
      <c r="B61">
        <v>586</v>
      </c>
      <c r="C61" s="65">
        <f t="shared" si="5"/>
        <v>8.1388888888888893</v>
      </c>
      <c r="D61"/>
    </row>
    <row r="62" spans="1:4" x14ac:dyDescent="0.25">
      <c r="A62" s="158" t="s">
        <v>827</v>
      </c>
      <c r="B62">
        <v>560</v>
      </c>
      <c r="C62" s="65">
        <f t="shared" si="5"/>
        <v>7.7777777777777777</v>
      </c>
      <c r="D62"/>
    </row>
    <row r="63" spans="1:4" x14ac:dyDescent="0.25">
      <c r="A63" s="158" t="s">
        <v>827</v>
      </c>
      <c r="B63">
        <v>550</v>
      </c>
      <c r="C63" s="65">
        <f t="shared" si="5"/>
        <v>7.6388888888888893</v>
      </c>
      <c r="D63"/>
    </row>
    <row r="64" spans="1:4" x14ac:dyDescent="0.25">
      <c r="A64" s="158" t="s">
        <v>827</v>
      </c>
      <c r="B64">
        <v>503</v>
      </c>
      <c r="C64" s="65">
        <f t="shared" si="5"/>
        <v>6.9861111111111107</v>
      </c>
      <c r="D64"/>
    </row>
    <row r="65" spans="1:4" x14ac:dyDescent="0.25">
      <c r="A65" s="158" t="s">
        <v>827</v>
      </c>
      <c r="B65" s="63">
        <v>469</v>
      </c>
      <c r="C65" s="81">
        <f t="shared" si="5"/>
        <v>6.5138888888888893</v>
      </c>
      <c r="D65"/>
    </row>
    <row r="66" spans="1:4" x14ac:dyDescent="0.25">
      <c r="A66" s="111"/>
      <c r="C66" s="65"/>
    </row>
    <row r="67" spans="1:4" x14ac:dyDescent="0.25">
      <c r="A67" s="158" t="s">
        <v>828</v>
      </c>
      <c r="B67">
        <v>624</v>
      </c>
      <c r="C67" s="65">
        <f t="shared" si="0"/>
        <v>8.6666666666666661</v>
      </c>
    </row>
    <row r="68" spans="1:4" x14ac:dyDescent="0.25">
      <c r="A68" s="158" t="s">
        <v>828</v>
      </c>
      <c r="B68">
        <v>609</v>
      </c>
      <c r="C68" s="65">
        <f t="shared" si="0"/>
        <v>8.4583333333333339</v>
      </c>
    </row>
    <row r="69" spans="1:4" x14ac:dyDescent="0.25">
      <c r="A69" s="158" t="s">
        <v>828</v>
      </c>
      <c r="B69">
        <v>583</v>
      </c>
      <c r="C69" s="65">
        <f t="shared" si="0"/>
        <v>8.0972222222222214</v>
      </c>
    </row>
    <row r="70" spans="1:4" x14ac:dyDescent="0.25">
      <c r="A70" s="158" t="s">
        <v>828</v>
      </c>
      <c r="B70">
        <v>576</v>
      </c>
      <c r="C70" s="65">
        <f t="shared" si="0"/>
        <v>8</v>
      </c>
    </row>
    <row r="71" spans="1:4" x14ac:dyDescent="0.25">
      <c r="A71" s="158" t="s">
        <v>828</v>
      </c>
      <c r="B71">
        <v>566</v>
      </c>
      <c r="C71" s="65">
        <f t="shared" ref="C71:C80" si="6">B71/72</f>
        <v>7.8611111111111107</v>
      </c>
    </row>
    <row r="72" spans="1:4" x14ac:dyDescent="0.25">
      <c r="A72" s="158" t="s">
        <v>828</v>
      </c>
      <c r="B72">
        <v>566</v>
      </c>
      <c r="C72" s="65">
        <f t="shared" ref="C72" si="7">B72/72</f>
        <v>7.8611111111111107</v>
      </c>
    </row>
    <row r="73" spans="1:4" x14ac:dyDescent="0.25">
      <c r="A73" s="158" t="s">
        <v>828</v>
      </c>
      <c r="B73">
        <v>566</v>
      </c>
      <c r="C73" s="65">
        <f t="shared" si="6"/>
        <v>7.8611111111111107</v>
      </c>
    </row>
    <row r="74" spans="1:4" x14ac:dyDescent="0.25">
      <c r="A74" s="158" t="s">
        <v>828</v>
      </c>
      <c r="B74">
        <v>563</v>
      </c>
      <c r="C74" s="65">
        <f t="shared" si="6"/>
        <v>7.8194444444444446</v>
      </c>
    </row>
    <row r="75" spans="1:4" x14ac:dyDescent="0.25">
      <c r="A75" s="158" t="s">
        <v>828</v>
      </c>
      <c r="B75">
        <v>545</v>
      </c>
      <c r="C75" s="65">
        <f t="shared" si="6"/>
        <v>7.5694444444444446</v>
      </c>
    </row>
    <row r="76" spans="1:4" x14ac:dyDescent="0.25">
      <c r="A76" s="158" t="s">
        <v>828</v>
      </c>
      <c r="B76">
        <v>510</v>
      </c>
      <c r="C76" s="65">
        <f t="shared" si="6"/>
        <v>7.083333333333333</v>
      </c>
    </row>
    <row r="77" spans="1:4" x14ac:dyDescent="0.25">
      <c r="A77" s="158" t="s">
        <v>828</v>
      </c>
      <c r="B77">
        <v>507</v>
      </c>
      <c r="C77" s="65">
        <f t="shared" si="6"/>
        <v>7.041666666666667</v>
      </c>
    </row>
    <row r="78" spans="1:4" x14ac:dyDescent="0.25">
      <c r="A78" s="158" t="s">
        <v>828</v>
      </c>
      <c r="B78">
        <v>505</v>
      </c>
      <c r="C78" s="65">
        <f t="shared" si="6"/>
        <v>7.0138888888888893</v>
      </c>
    </row>
    <row r="79" spans="1:4" x14ac:dyDescent="0.25">
      <c r="A79" s="158" t="s">
        <v>828</v>
      </c>
      <c r="B79">
        <v>502</v>
      </c>
      <c r="C79" s="65">
        <f t="shared" si="6"/>
        <v>6.9722222222222223</v>
      </c>
    </row>
    <row r="80" spans="1:4" x14ac:dyDescent="0.25">
      <c r="A80" s="158" t="s">
        <v>828</v>
      </c>
      <c r="B80">
        <v>488</v>
      </c>
      <c r="C80" s="65">
        <f t="shared" si="6"/>
        <v>6.7777777777777777</v>
      </c>
    </row>
    <row r="81" spans="1:4" x14ac:dyDescent="0.25">
      <c r="A81" s="158" t="s">
        <v>828</v>
      </c>
      <c r="B81" s="63">
        <v>444</v>
      </c>
      <c r="C81" s="81">
        <f t="shared" si="0"/>
        <v>6.166666666666667</v>
      </c>
    </row>
    <row r="82" spans="1:4" x14ac:dyDescent="0.25">
      <c r="C82" s="112"/>
    </row>
    <row r="83" spans="1:4" x14ac:dyDescent="0.25">
      <c r="C83" s="112"/>
    </row>
    <row r="84" spans="1:4" x14ac:dyDescent="0.25">
      <c r="A84" s="158" t="s">
        <v>843</v>
      </c>
      <c r="B84">
        <v>613</v>
      </c>
      <c r="C84" s="65">
        <f t="shared" si="0"/>
        <v>8.5138888888888893</v>
      </c>
      <c r="D84"/>
    </row>
    <row r="85" spans="1:4" x14ac:dyDescent="0.25">
      <c r="A85" s="158" t="s">
        <v>843</v>
      </c>
      <c r="B85">
        <v>591</v>
      </c>
      <c r="C85" s="65">
        <f t="shared" si="0"/>
        <v>8.2083333333333339</v>
      </c>
      <c r="D85"/>
    </row>
    <row r="86" spans="1:4" x14ac:dyDescent="0.25">
      <c r="A86" s="158" t="s">
        <v>843</v>
      </c>
      <c r="B86">
        <v>580</v>
      </c>
      <c r="C86" s="65">
        <f t="shared" ref="C86:C102" si="8">B86/72</f>
        <v>8.0555555555555554</v>
      </c>
      <c r="D86"/>
    </row>
    <row r="87" spans="1:4" x14ac:dyDescent="0.25">
      <c r="A87" s="158" t="s">
        <v>843</v>
      </c>
      <c r="B87">
        <v>567</v>
      </c>
      <c r="C87" s="65">
        <f t="shared" si="8"/>
        <v>7.875</v>
      </c>
      <c r="D87"/>
    </row>
    <row r="88" spans="1:4" x14ac:dyDescent="0.25">
      <c r="A88" s="158" t="s">
        <v>843</v>
      </c>
      <c r="B88">
        <v>559</v>
      </c>
      <c r="C88" s="65">
        <f t="shared" si="8"/>
        <v>7.7638888888888893</v>
      </c>
      <c r="D88"/>
    </row>
    <row r="89" spans="1:4" x14ac:dyDescent="0.25">
      <c r="A89" s="158" t="s">
        <v>843</v>
      </c>
      <c r="B89">
        <v>554</v>
      </c>
      <c r="C89" s="65">
        <f t="shared" si="8"/>
        <v>7.6944444444444446</v>
      </c>
      <c r="D89"/>
    </row>
    <row r="90" spans="1:4" x14ac:dyDescent="0.25">
      <c r="A90" s="158" t="s">
        <v>843</v>
      </c>
      <c r="B90">
        <v>550</v>
      </c>
      <c r="C90" s="65">
        <f t="shared" si="8"/>
        <v>7.6388888888888893</v>
      </c>
      <c r="D90"/>
    </row>
    <row r="91" spans="1:4" x14ac:dyDescent="0.25">
      <c r="A91" s="158" t="s">
        <v>843</v>
      </c>
      <c r="B91">
        <v>536</v>
      </c>
      <c r="C91" s="65">
        <f t="shared" si="8"/>
        <v>7.4444444444444446</v>
      </c>
      <c r="D91"/>
    </row>
    <row r="92" spans="1:4" x14ac:dyDescent="0.25">
      <c r="A92" s="158" t="s">
        <v>843</v>
      </c>
      <c r="B92">
        <v>529</v>
      </c>
      <c r="C92" s="65">
        <f t="shared" si="8"/>
        <v>7.3472222222222223</v>
      </c>
      <c r="D92"/>
    </row>
    <row r="93" spans="1:4" x14ac:dyDescent="0.25">
      <c r="A93" s="158" t="s">
        <v>843</v>
      </c>
      <c r="B93">
        <v>507</v>
      </c>
      <c r="C93" s="65">
        <f t="shared" si="8"/>
        <v>7.041666666666667</v>
      </c>
      <c r="D93"/>
    </row>
    <row r="94" spans="1:4" x14ac:dyDescent="0.25">
      <c r="A94" s="158" t="s">
        <v>843</v>
      </c>
      <c r="B94">
        <v>505</v>
      </c>
      <c r="C94" s="65">
        <f t="shared" si="8"/>
        <v>7.0138888888888893</v>
      </c>
      <c r="D94"/>
    </row>
    <row r="95" spans="1:4" x14ac:dyDescent="0.25">
      <c r="A95" s="158" t="s">
        <v>843</v>
      </c>
      <c r="B95">
        <v>500</v>
      </c>
      <c r="C95" s="65">
        <f t="shared" si="8"/>
        <v>6.9444444444444446</v>
      </c>
      <c r="D95"/>
    </row>
    <row r="96" spans="1:4" x14ac:dyDescent="0.25">
      <c r="A96" s="158" t="s">
        <v>843</v>
      </c>
      <c r="B96">
        <v>498</v>
      </c>
      <c r="C96" s="65">
        <f t="shared" si="8"/>
        <v>6.916666666666667</v>
      </c>
      <c r="D96"/>
    </row>
    <row r="97" spans="1:4" x14ac:dyDescent="0.25">
      <c r="A97" s="158" t="s">
        <v>843</v>
      </c>
      <c r="B97">
        <v>482</v>
      </c>
      <c r="C97" s="65">
        <f t="shared" si="8"/>
        <v>6.6944444444444446</v>
      </c>
      <c r="D97"/>
    </row>
    <row r="98" spans="1:4" x14ac:dyDescent="0.25">
      <c r="A98" s="158" t="s">
        <v>843</v>
      </c>
      <c r="B98">
        <v>471</v>
      </c>
      <c r="C98" s="65">
        <f t="shared" si="8"/>
        <v>6.541666666666667</v>
      </c>
      <c r="D98"/>
    </row>
    <row r="99" spans="1:4" x14ac:dyDescent="0.25">
      <c r="A99" s="158" t="s">
        <v>843</v>
      </c>
      <c r="B99" s="63">
        <v>456</v>
      </c>
      <c r="C99" s="81">
        <f t="shared" si="8"/>
        <v>6.333333333333333</v>
      </c>
      <c r="D99"/>
    </row>
    <row r="100" spans="1:4" x14ac:dyDescent="0.25">
      <c r="A100" s="158" t="s">
        <v>843</v>
      </c>
      <c r="B100" s="63">
        <v>442</v>
      </c>
      <c r="C100" s="81">
        <f t="shared" si="8"/>
        <v>6.1388888888888893</v>
      </c>
      <c r="D100"/>
    </row>
    <row r="101" spans="1:4" x14ac:dyDescent="0.25">
      <c r="A101" s="158" t="s">
        <v>843</v>
      </c>
      <c r="B101" s="63">
        <v>413</v>
      </c>
      <c r="C101" s="81">
        <f t="shared" si="8"/>
        <v>5.7361111111111107</v>
      </c>
      <c r="D101"/>
    </row>
    <row r="102" spans="1:4" x14ac:dyDescent="0.25">
      <c r="A102" s="158" t="s">
        <v>843</v>
      </c>
      <c r="B102" s="63">
        <v>409</v>
      </c>
      <c r="C102" s="81">
        <f t="shared" si="8"/>
        <v>5.6805555555555554</v>
      </c>
      <c r="D102"/>
    </row>
    <row r="103" spans="1:4" x14ac:dyDescent="0.25">
      <c r="A103" s="111"/>
      <c r="B103"/>
      <c r="C103"/>
      <c r="D103"/>
    </row>
    <row r="104" spans="1:4" x14ac:dyDescent="0.25">
      <c r="A104" s="158" t="s">
        <v>844</v>
      </c>
      <c r="B104" s="64">
        <v>647</v>
      </c>
      <c r="C104" s="65">
        <f t="shared" si="0"/>
        <v>8.9861111111111107</v>
      </c>
      <c r="D104"/>
    </row>
    <row r="105" spans="1:4" x14ac:dyDescent="0.25">
      <c r="A105" s="158" t="s">
        <v>844</v>
      </c>
      <c r="B105" s="64">
        <v>645</v>
      </c>
      <c r="C105" s="65">
        <f t="shared" si="0"/>
        <v>8.9583333333333339</v>
      </c>
      <c r="D105"/>
    </row>
    <row r="106" spans="1:4" x14ac:dyDescent="0.25">
      <c r="A106" s="158" t="s">
        <v>844</v>
      </c>
      <c r="B106" s="64">
        <v>644</v>
      </c>
      <c r="C106" s="65">
        <f t="shared" si="0"/>
        <v>8.9444444444444446</v>
      </c>
      <c r="D106"/>
    </row>
    <row r="107" spans="1:4" x14ac:dyDescent="0.25">
      <c r="A107" s="158" t="s">
        <v>844</v>
      </c>
      <c r="B107" s="64">
        <v>632</v>
      </c>
      <c r="C107" s="65">
        <f t="shared" si="0"/>
        <v>8.7777777777777786</v>
      </c>
      <c r="D107"/>
    </row>
    <row r="108" spans="1:4" x14ac:dyDescent="0.25">
      <c r="A108" s="158" t="s">
        <v>844</v>
      </c>
      <c r="B108" s="64">
        <v>621</v>
      </c>
      <c r="C108" s="65">
        <f t="shared" si="0"/>
        <v>8.625</v>
      </c>
      <c r="D108"/>
    </row>
    <row r="109" spans="1:4" x14ac:dyDescent="0.25">
      <c r="A109" s="158" t="s">
        <v>844</v>
      </c>
      <c r="B109" s="64">
        <v>617</v>
      </c>
      <c r="C109" s="65">
        <f t="shared" si="0"/>
        <v>8.5694444444444446</v>
      </c>
      <c r="D109"/>
    </row>
    <row r="110" spans="1:4" x14ac:dyDescent="0.25">
      <c r="A110" s="158" t="s">
        <v>844</v>
      </c>
      <c r="B110" s="64">
        <v>611</v>
      </c>
      <c r="C110" s="65">
        <f t="shared" si="0"/>
        <v>8.4861111111111107</v>
      </c>
      <c r="D110"/>
    </row>
    <row r="111" spans="1:4" x14ac:dyDescent="0.25">
      <c r="A111" s="158" t="s">
        <v>844</v>
      </c>
      <c r="B111" s="64">
        <v>606</v>
      </c>
      <c r="C111" s="65">
        <f t="shared" si="0"/>
        <v>8.4166666666666661</v>
      </c>
      <c r="D111"/>
    </row>
    <row r="112" spans="1:4" x14ac:dyDescent="0.25">
      <c r="A112" s="158" t="s">
        <v>844</v>
      </c>
      <c r="B112" s="64">
        <v>602</v>
      </c>
      <c r="C112" s="65">
        <f t="shared" si="0"/>
        <v>8.3611111111111107</v>
      </c>
      <c r="D112"/>
    </row>
    <row r="113" spans="1:4" x14ac:dyDescent="0.25">
      <c r="A113" s="158" t="s">
        <v>844</v>
      </c>
      <c r="B113" s="64">
        <v>598</v>
      </c>
      <c r="C113" s="65">
        <f t="shared" si="0"/>
        <v>8.3055555555555554</v>
      </c>
      <c r="D113"/>
    </row>
    <row r="114" spans="1:4" x14ac:dyDescent="0.25">
      <c r="A114" s="158" t="s">
        <v>844</v>
      </c>
      <c r="B114" s="64">
        <v>595</v>
      </c>
      <c r="C114" s="65">
        <f t="shared" si="0"/>
        <v>8.2638888888888893</v>
      </c>
      <c r="D114"/>
    </row>
    <row r="115" spans="1:4" x14ac:dyDescent="0.25">
      <c r="A115" s="158" t="s">
        <v>844</v>
      </c>
      <c r="B115" s="64">
        <v>591</v>
      </c>
      <c r="C115" s="65">
        <f t="shared" si="0"/>
        <v>8.2083333333333339</v>
      </c>
      <c r="D115"/>
    </row>
    <row r="116" spans="1:4" x14ac:dyDescent="0.25">
      <c r="A116" s="158" t="s">
        <v>844</v>
      </c>
      <c r="B116" s="64">
        <v>587</v>
      </c>
      <c r="C116" s="65">
        <f t="shared" si="0"/>
        <v>8.1527777777777786</v>
      </c>
      <c r="D116"/>
    </row>
    <row r="117" spans="1:4" x14ac:dyDescent="0.25">
      <c r="A117" s="158" t="s">
        <v>844</v>
      </c>
      <c r="B117" s="64">
        <v>583</v>
      </c>
      <c r="C117" s="65">
        <f t="shared" si="0"/>
        <v>8.0972222222222214</v>
      </c>
      <c r="D117"/>
    </row>
    <row r="118" spans="1:4" x14ac:dyDescent="0.25">
      <c r="A118" s="158" t="s">
        <v>844</v>
      </c>
      <c r="B118" s="64">
        <v>575</v>
      </c>
      <c r="C118" s="65">
        <f t="shared" si="0"/>
        <v>7.9861111111111107</v>
      </c>
      <c r="D118"/>
    </row>
    <row r="119" spans="1:4" x14ac:dyDescent="0.25">
      <c r="A119" s="158" t="s">
        <v>844</v>
      </c>
      <c r="B119" s="64">
        <v>568</v>
      </c>
      <c r="C119" s="65">
        <f t="shared" si="0"/>
        <v>7.8888888888888893</v>
      </c>
      <c r="D119"/>
    </row>
    <row r="120" spans="1:4" x14ac:dyDescent="0.25">
      <c r="A120" s="158" t="s">
        <v>844</v>
      </c>
      <c r="B120" s="64">
        <v>568</v>
      </c>
      <c r="C120" s="65">
        <f t="shared" si="0"/>
        <v>7.8888888888888893</v>
      </c>
      <c r="D120"/>
    </row>
    <row r="121" spans="1:4" x14ac:dyDescent="0.25">
      <c r="A121" s="158" t="s">
        <v>844</v>
      </c>
      <c r="B121" s="64">
        <v>556</v>
      </c>
      <c r="C121" s="65">
        <f t="shared" si="0"/>
        <v>7.7222222222222223</v>
      </c>
      <c r="D121"/>
    </row>
    <row r="122" spans="1:4" x14ac:dyDescent="0.25">
      <c r="A122" s="158" t="s">
        <v>844</v>
      </c>
      <c r="B122" s="64">
        <v>549</v>
      </c>
      <c r="C122" s="65">
        <f t="shared" si="0"/>
        <v>7.625</v>
      </c>
      <c r="D122"/>
    </row>
    <row r="123" spans="1:4" x14ac:dyDescent="0.25">
      <c r="A123" s="158" t="s">
        <v>844</v>
      </c>
      <c r="B123" s="64">
        <v>539</v>
      </c>
      <c r="C123" s="65">
        <f t="shared" si="0"/>
        <v>7.4861111111111107</v>
      </c>
      <c r="D123"/>
    </row>
    <row r="124" spans="1:4" x14ac:dyDescent="0.25">
      <c r="A124" s="158" t="s">
        <v>844</v>
      </c>
      <c r="B124" s="64">
        <v>538</v>
      </c>
      <c r="C124" s="65">
        <f t="shared" si="0"/>
        <v>7.4722222222222223</v>
      </c>
      <c r="D124"/>
    </row>
    <row r="125" spans="1:4" x14ac:dyDescent="0.25">
      <c r="A125" s="158" t="s">
        <v>844</v>
      </c>
      <c r="B125" s="64">
        <v>538</v>
      </c>
      <c r="C125" s="65">
        <f t="shared" ref="C125" si="9">B125/72</f>
        <v>7.4722222222222223</v>
      </c>
      <c r="D125"/>
    </row>
    <row r="126" spans="1:4" x14ac:dyDescent="0.25">
      <c r="A126" s="158" t="s">
        <v>844</v>
      </c>
      <c r="B126" s="64">
        <v>534</v>
      </c>
      <c r="C126" s="65">
        <f t="shared" si="0"/>
        <v>7.416666666666667</v>
      </c>
      <c r="D126"/>
    </row>
    <row r="127" spans="1:4" x14ac:dyDescent="0.25">
      <c r="A127" s="158" t="s">
        <v>844</v>
      </c>
      <c r="B127" s="64">
        <v>530</v>
      </c>
      <c r="C127" s="65">
        <f t="shared" si="0"/>
        <v>7.3611111111111107</v>
      </c>
      <c r="D127"/>
    </row>
    <row r="128" spans="1:4" x14ac:dyDescent="0.25">
      <c r="A128" s="158" t="s">
        <v>844</v>
      </c>
      <c r="B128" s="64">
        <v>512</v>
      </c>
      <c r="C128" s="65">
        <f t="shared" ref="C128:C130" si="10">B128/72</f>
        <v>7.1111111111111107</v>
      </c>
      <c r="D128"/>
    </row>
    <row r="129" spans="1:4" x14ac:dyDescent="0.25">
      <c r="A129" s="158" t="s">
        <v>844</v>
      </c>
      <c r="B129" s="64">
        <v>470</v>
      </c>
      <c r="C129" s="65">
        <f t="shared" si="10"/>
        <v>6.5277777777777777</v>
      </c>
      <c r="D129"/>
    </row>
    <row r="130" spans="1:4" x14ac:dyDescent="0.25">
      <c r="A130" s="158" t="s">
        <v>844</v>
      </c>
      <c r="B130" s="64">
        <v>454</v>
      </c>
      <c r="C130" s="65">
        <f t="shared" si="10"/>
        <v>6.3055555555555554</v>
      </c>
      <c r="D130"/>
    </row>
    <row r="131" spans="1:4" x14ac:dyDescent="0.25">
      <c r="A131" s="158" t="s">
        <v>844</v>
      </c>
      <c r="B131" s="64">
        <v>452</v>
      </c>
      <c r="C131" s="65">
        <f t="shared" ref="C131" si="11">B131/72</f>
        <v>6.2777777777777777</v>
      </c>
      <c r="D131"/>
    </row>
    <row r="132" spans="1:4" x14ac:dyDescent="0.25">
      <c r="A132" s="159" t="s">
        <v>844</v>
      </c>
      <c r="B132" s="64">
        <v>444</v>
      </c>
      <c r="C132" s="74">
        <f t="shared" si="0"/>
        <v>6.166666666666667</v>
      </c>
      <c r="D132"/>
    </row>
    <row r="133" spans="1:4" x14ac:dyDescent="0.25">
      <c r="A133" s="158" t="s">
        <v>844</v>
      </c>
      <c r="B133" s="63">
        <v>416</v>
      </c>
      <c r="C133" s="81">
        <f t="shared" si="0"/>
        <v>5.7777777777777777</v>
      </c>
      <c r="D133"/>
    </row>
    <row r="134" spans="1:4" x14ac:dyDescent="0.25">
      <c r="A134" s="158" t="s">
        <v>844</v>
      </c>
      <c r="B134" s="63">
        <v>411</v>
      </c>
      <c r="C134" s="81">
        <f t="shared" si="0"/>
        <v>5.708333333333333</v>
      </c>
      <c r="D134"/>
    </row>
    <row r="135" spans="1:4" x14ac:dyDescent="0.25">
      <c r="A135" s="158" t="s">
        <v>844</v>
      </c>
      <c r="B135" s="63">
        <v>410</v>
      </c>
      <c r="C135" s="81">
        <f t="shared" si="0"/>
        <v>5.6944444444444446</v>
      </c>
      <c r="D135"/>
    </row>
    <row r="136" spans="1:4" x14ac:dyDescent="0.25">
      <c r="A136" s="158" t="s">
        <v>844</v>
      </c>
      <c r="B136" s="63">
        <v>289</v>
      </c>
      <c r="C136" s="81">
        <f t="shared" ref="C136:C138" si="12">B136/72</f>
        <v>4.0138888888888893</v>
      </c>
      <c r="D136"/>
    </row>
    <row r="137" spans="1:4" x14ac:dyDescent="0.25">
      <c r="A137" s="158" t="s">
        <v>844</v>
      </c>
      <c r="B137" s="63">
        <v>378</v>
      </c>
      <c r="C137" s="81">
        <f t="shared" si="12"/>
        <v>5.25</v>
      </c>
      <c r="D137"/>
    </row>
    <row r="138" spans="1:4" x14ac:dyDescent="0.25">
      <c r="A138" s="158" t="s">
        <v>844</v>
      </c>
      <c r="B138" s="63">
        <v>379</v>
      </c>
      <c r="C138" s="81">
        <f t="shared" si="12"/>
        <v>5.2638888888888893</v>
      </c>
      <c r="D138"/>
    </row>
    <row r="139" spans="1:4" x14ac:dyDescent="0.25">
      <c r="A139" s="111"/>
      <c r="C139" s="112"/>
    </row>
    <row r="140" spans="1:4" x14ac:dyDescent="0.25">
      <c r="A140" s="158" t="s">
        <v>845</v>
      </c>
      <c r="B140">
        <v>577</v>
      </c>
      <c r="C140" s="65">
        <f t="shared" ref="C140:C141" si="13">B140/72</f>
        <v>8.0138888888888893</v>
      </c>
    </row>
    <row r="141" spans="1:4" x14ac:dyDescent="0.25">
      <c r="A141" s="158" t="s">
        <v>845</v>
      </c>
      <c r="B141">
        <v>534</v>
      </c>
      <c r="C141" s="65">
        <f t="shared" si="13"/>
        <v>7.416666666666667</v>
      </c>
    </row>
    <row r="142" spans="1:4" x14ac:dyDescent="0.25">
      <c r="A142" s="111"/>
      <c r="C142" s="112"/>
    </row>
    <row r="143" spans="1:4" x14ac:dyDescent="0.25">
      <c r="A143" s="111"/>
      <c r="C143" s="112"/>
    </row>
    <row r="144" spans="1:4" x14ac:dyDescent="0.25">
      <c r="A144" s="111"/>
      <c r="C144" s="112"/>
    </row>
    <row r="145" spans="1:4" x14ac:dyDescent="0.25">
      <c r="A145" s="158" t="s">
        <v>846</v>
      </c>
      <c r="B145">
        <v>664</v>
      </c>
      <c r="C145" s="65">
        <f t="shared" ref="C145:C210" si="14">B145/72</f>
        <v>9.2222222222222214</v>
      </c>
      <c r="D145"/>
    </row>
    <row r="146" spans="1:4" x14ac:dyDescent="0.25">
      <c r="A146" s="158" t="s">
        <v>846</v>
      </c>
      <c r="B146">
        <v>636</v>
      </c>
      <c r="C146" s="65">
        <f t="shared" si="14"/>
        <v>8.8333333333333339</v>
      </c>
      <c r="D146"/>
    </row>
    <row r="147" spans="1:4" x14ac:dyDescent="0.25">
      <c r="A147" s="158" t="s">
        <v>846</v>
      </c>
      <c r="B147">
        <v>613</v>
      </c>
      <c r="C147" s="65">
        <f t="shared" si="14"/>
        <v>8.5138888888888893</v>
      </c>
      <c r="D147"/>
    </row>
    <row r="148" spans="1:4" x14ac:dyDescent="0.25">
      <c r="A148" s="158" t="s">
        <v>846</v>
      </c>
      <c r="B148">
        <v>606</v>
      </c>
      <c r="C148" s="65">
        <f t="shared" si="14"/>
        <v>8.4166666666666661</v>
      </c>
      <c r="D148"/>
    </row>
    <row r="149" spans="1:4" x14ac:dyDescent="0.25">
      <c r="A149" s="158" t="s">
        <v>846</v>
      </c>
      <c r="B149">
        <v>604</v>
      </c>
      <c r="C149" s="65">
        <f t="shared" si="14"/>
        <v>8.3888888888888893</v>
      </c>
      <c r="D149"/>
    </row>
    <row r="150" spans="1:4" x14ac:dyDescent="0.25">
      <c r="A150" s="158" t="s">
        <v>846</v>
      </c>
      <c r="B150">
        <v>557</v>
      </c>
      <c r="C150" s="65">
        <f t="shared" si="14"/>
        <v>7.7361111111111107</v>
      </c>
      <c r="D150"/>
    </row>
    <row r="151" spans="1:4" x14ac:dyDescent="0.25">
      <c r="A151" s="158" t="s">
        <v>846</v>
      </c>
      <c r="B151">
        <v>535</v>
      </c>
      <c r="C151" s="65">
        <f t="shared" si="14"/>
        <v>7.4305555555555554</v>
      </c>
      <c r="D151"/>
    </row>
    <row r="152" spans="1:4" x14ac:dyDescent="0.25">
      <c r="A152" s="158" t="s">
        <v>846</v>
      </c>
      <c r="B152" s="63">
        <v>513</v>
      </c>
      <c r="C152" s="81">
        <f t="shared" si="14"/>
        <v>7.125</v>
      </c>
      <c r="D152"/>
    </row>
    <row r="153" spans="1:4" x14ac:dyDescent="0.25">
      <c r="A153" s="158" t="s">
        <v>846</v>
      </c>
      <c r="B153" s="63"/>
      <c r="C153" s="81"/>
      <c r="D153"/>
    </row>
    <row r="154" spans="1:4" x14ac:dyDescent="0.25">
      <c r="A154" s="158" t="s">
        <v>846</v>
      </c>
      <c r="B154" s="63"/>
      <c r="C154" s="81"/>
      <c r="D154"/>
    </row>
    <row r="155" spans="1:4" x14ac:dyDescent="0.25">
      <c r="A155" s="111"/>
      <c r="C155" s="112"/>
    </row>
    <row r="156" spans="1:4" x14ac:dyDescent="0.25">
      <c r="A156" s="158" t="s">
        <v>848</v>
      </c>
      <c r="B156">
        <v>643</v>
      </c>
      <c r="C156" s="65">
        <f t="shared" si="14"/>
        <v>8.9305555555555554</v>
      </c>
      <c r="D156"/>
    </row>
    <row r="157" spans="1:4" x14ac:dyDescent="0.25">
      <c r="A157" s="158" t="s">
        <v>848</v>
      </c>
      <c r="B157">
        <v>640</v>
      </c>
      <c r="C157" s="65">
        <f t="shared" si="14"/>
        <v>8.8888888888888893</v>
      </c>
      <c r="D157"/>
    </row>
    <row r="158" spans="1:4" x14ac:dyDescent="0.25">
      <c r="A158" s="158" t="s">
        <v>848</v>
      </c>
      <c r="B158">
        <v>624</v>
      </c>
      <c r="C158" s="65">
        <f t="shared" si="14"/>
        <v>8.6666666666666661</v>
      </c>
      <c r="D158"/>
    </row>
    <row r="159" spans="1:4" x14ac:dyDescent="0.25">
      <c r="A159" s="158" t="s">
        <v>848</v>
      </c>
      <c r="B159">
        <v>613</v>
      </c>
      <c r="C159" s="65">
        <f t="shared" si="14"/>
        <v>8.5138888888888893</v>
      </c>
      <c r="D159"/>
    </row>
    <row r="160" spans="1:4" x14ac:dyDescent="0.25">
      <c r="A160" s="158" t="s">
        <v>848</v>
      </c>
      <c r="B160">
        <v>611</v>
      </c>
      <c r="C160" s="65">
        <f t="shared" si="14"/>
        <v>8.4861111111111107</v>
      </c>
      <c r="D160"/>
    </row>
    <row r="161" spans="1:5" x14ac:dyDescent="0.25">
      <c r="A161" s="158" t="s">
        <v>848</v>
      </c>
      <c r="B161">
        <v>607</v>
      </c>
      <c r="C161" s="65">
        <f t="shared" si="14"/>
        <v>8.4305555555555554</v>
      </c>
      <c r="D161"/>
    </row>
    <row r="162" spans="1:5" x14ac:dyDescent="0.25">
      <c r="A162" s="158" t="s">
        <v>848</v>
      </c>
      <c r="B162">
        <v>589</v>
      </c>
      <c r="C162" s="65">
        <f t="shared" si="14"/>
        <v>8.1805555555555554</v>
      </c>
      <c r="D162"/>
    </row>
    <row r="163" spans="1:5" x14ac:dyDescent="0.25">
      <c r="A163" s="158" t="s">
        <v>848</v>
      </c>
      <c r="B163">
        <v>583</v>
      </c>
      <c r="C163" s="65">
        <f t="shared" si="14"/>
        <v>8.0972222222222214</v>
      </c>
      <c r="D163"/>
    </row>
    <row r="164" spans="1:5" x14ac:dyDescent="0.25">
      <c r="A164" s="158" t="s">
        <v>848</v>
      </c>
      <c r="B164">
        <v>576</v>
      </c>
      <c r="C164" s="65">
        <f t="shared" si="14"/>
        <v>8</v>
      </c>
      <c r="D164"/>
    </row>
    <row r="165" spans="1:5" x14ac:dyDescent="0.25">
      <c r="A165" s="158" t="s">
        <v>848</v>
      </c>
      <c r="B165" s="63">
        <v>528</v>
      </c>
      <c r="C165" s="81">
        <f t="shared" si="14"/>
        <v>7.333333333333333</v>
      </c>
      <c r="D165"/>
    </row>
    <row r="166" spans="1:5" x14ac:dyDescent="0.25">
      <c r="A166" s="158" t="s">
        <v>848</v>
      </c>
      <c r="B166" s="63">
        <v>516</v>
      </c>
      <c r="C166" s="81">
        <f t="shared" si="14"/>
        <v>7.166666666666667</v>
      </c>
      <c r="D166"/>
    </row>
    <row r="167" spans="1:5" x14ac:dyDescent="0.25">
      <c r="A167" s="158" t="s">
        <v>848</v>
      </c>
      <c r="B167" s="63"/>
      <c r="C167" s="81"/>
      <c r="D167"/>
    </row>
    <row r="168" spans="1:5" x14ac:dyDescent="0.25">
      <c r="A168" s="158" t="s">
        <v>848</v>
      </c>
      <c r="B168" s="63"/>
      <c r="C168" s="81"/>
      <c r="D168"/>
    </row>
    <row r="169" spans="1:5" x14ac:dyDescent="0.25">
      <c r="A169"/>
      <c r="B169"/>
      <c r="C169"/>
      <c r="D169"/>
    </row>
    <row r="170" spans="1:5" x14ac:dyDescent="0.25">
      <c r="A170" s="158" t="s">
        <v>847</v>
      </c>
      <c r="B170">
        <v>590</v>
      </c>
      <c r="C170" s="65">
        <f t="shared" si="14"/>
        <v>8.1944444444444446</v>
      </c>
      <c r="D170"/>
    </row>
    <row r="171" spans="1:5" x14ac:dyDescent="0.25">
      <c r="A171" s="158" t="s">
        <v>847</v>
      </c>
      <c r="B171">
        <v>549</v>
      </c>
      <c r="C171" s="65">
        <f t="shared" si="14"/>
        <v>7.625</v>
      </c>
      <c r="D171"/>
    </row>
    <row r="172" spans="1:5" x14ac:dyDescent="0.25">
      <c r="A172" s="158" t="s">
        <v>847</v>
      </c>
      <c r="B172" s="63"/>
      <c r="C172" s="81"/>
      <c r="D172"/>
    </row>
    <row r="173" spans="1:5" x14ac:dyDescent="0.25">
      <c r="A173" s="158" t="s">
        <v>847</v>
      </c>
      <c r="B173" s="63"/>
      <c r="C173" s="81"/>
      <c r="D173"/>
    </row>
    <row r="174" spans="1:5" x14ac:dyDescent="0.25">
      <c r="A174" s="111"/>
      <c r="C174" s="112"/>
      <c r="E174" s="27" t="s">
        <v>786</v>
      </c>
    </row>
    <row r="175" spans="1:5" x14ac:dyDescent="0.25">
      <c r="A175" s="158" t="s">
        <v>830</v>
      </c>
      <c r="B175">
        <v>698</v>
      </c>
      <c r="C175" s="65">
        <f t="shared" si="14"/>
        <v>9.6944444444444446</v>
      </c>
      <c r="D175"/>
    </row>
    <row r="176" spans="1:5" x14ac:dyDescent="0.25">
      <c r="A176" s="158" t="s">
        <v>830</v>
      </c>
      <c r="B176">
        <v>696</v>
      </c>
      <c r="C176" s="65">
        <f t="shared" si="14"/>
        <v>9.6666666666666661</v>
      </c>
      <c r="D176"/>
    </row>
    <row r="177" spans="1:5" x14ac:dyDescent="0.25">
      <c r="A177" s="158" t="s">
        <v>830</v>
      </c>
      <c r="B177">
        <v>691</v>
      </c>
      <c r="C177" s="65">
        <f t="shared" si="14"/>
        <v>9.5972222222222214</v>
      </c>
      <c r="D177" s="133">
        <v>50</v>
      </c>
      <c r="E177" s="27" t="s">
        <v>875</v>
      </c>
    </row>
    <row r="178" spans="1:5" x14ac:dyDescent="0.25">
      <c r="A178" s="158" t="s">
        <v>830</v>
      </c>
      <c r="B178">
        <v>686</v>
      </c>
      <c r="C178" s="65">
        <f t="shared" si="14"/>
        <v>9.5277777777777786</v>
      </c>
      <c r="D178"/>
    </row>
    <row r="179" spans="1:5" x14ac:dyDescent="0.25">
      <c r="A179" s="158" t="s">
        <v>830</v>
      </c>
      <c r="B179">
        <v>682</v>
      </c>
      <c r="C179" s="65">
        <f t="shared" si="14"/>
        <v>9.4722222222222214</v>
      </c>
      <c r="D179"/>
    </row>
    <row r="180" spans="1:5" x14ac:dyDescent="0.25">
      <c r="A180" s="158" t="s">
        <v>830</v>
      </c>
      <c r="B180">
        <v>682</v>
      </c>
      <c r="C180" s="65">
        <f t="shared" si="14"/>
        <v>9.4722222222222214</v>
      </c>
      <c r="D180"/>
    </row>
    <row r="181" spans="1:5" x14ac:dyDescent="0.25">
      <c r="A181" s="158" t="s">
        <v>830</v>
      </c>
      <c r="B181">
        <v>682</v>
      </c>
      <c r="C181" s="65">
        <f t="shared" si="14"/>
        <v>9.4722222222222214</v>
      </c>
      <c r="D181" s="133">
        <v>50</v>
      </c>
      <c r="E181" s="27" t="s">
        <v>875</v>
      </c>
    </row>
    <row r="182" spans="1:5" x14ac:dyDescent="0.25">
      <c r="A182" s="158" t="s">
        <v>830</v>
      </c>
      <c r="B182">
        <v>679</v>
      </c>
      <c r="C182" s="65">
        <f t="shared" si="14"/>
        <v>9.4305555555555554</v>
      </c>
      <c r="D182" s="133">
        <v>50</v>
      </c>
      <c r="E182" s="27" t="s">
        <v>875</v>
      </c>
    </row>
    <row r="183" spans="1:5" x14ac:dyDescent="0.25">
      <c r="A183" s="158" t="s">
        <v>830</v>
      </c>
      <c r="B183">
        <v>678</v>
      </c>
      <c r="C183" s="65">
        <f t="shared" si="14"/>
        <v>9.4166666666666661</v>
      </c>
      <c r="D183"/>
    </row>
    <row r="184" spans="1:5" x14ac:dyDescent="0.25">
      <c r="A184" s="158" t="s">
        <v>830</v>
      </c>
      <c r="B184">
        <v>677</v>
      </c>
      <c r="C184" s="65">
        <f t="shared" si="14"/>
        <v>9.4027777777777786</v>
      </c>
    </row>
    <row r="185" spans="1:5" x14ac:dyDescent="0.25">
      <c r="A185" s="158" t="s">
        <v>830</v>
      </c>
      <c r="B185">
        <v>676</v>
      </c>
      <c r="C185" s="65">
        <f t="shared" si="14"/>
        <v>9.3888888888888893</v>
      </c>
      <c r="D185"/>
    </row>
    <row r="186" spans="1:5" x14ac:dyDescent="0.25">
      <c r="A186" s="158" t="s">
        <v>830</v>
      </c>
      <c r="B186">
        <v>673</v>
      </c>
      <c r="C186" s="65">
        <f t="shared" si="14"/>
        <v>9.3472222222222214</v>
      </c>
      <c r="D186"/>
    </row>
    <row r="187" spans="1:5" x14ac:dyDescent="0.25">
      <c r="A187" s="158" t="s">
        <v>830</v>
      </c>
      <c r="B187">
        <v>673</v>
      </c>
      <c r="C187" s="65">
        <f t="shared" si="14"/>
        <v>9.3472222222222214</v>
      </c>
      <c r="D187" s="133">
        <v>50</v>
      </c>
      <c r="E187" s="27" t="s">
        <v>875</v>
      </c>
    </row>
    <row r="188" spans="1:5" x14ac:dyDescent="0.25">
      <c r="A188" s="158" t="s">
        <v>830</v>
      </c>
      <c r="B188">
        <v>672</v>
      </c>
      <c r="C188" s="65">
        <f t="shared" si="14"/>
        <v>9.3333333333333339</v>
      </c>
      <c r="D188" s="133">
        <v>50</v>
      </c>
      <c r="E188" s="27" t="s">
        <v>875</v>
      </c>
    </row>
    <row r="189" spans="1:5" x14ac:dyDescent="0.25">
      <c r="A189" s="158" t="s">
        <v>830</v>
      </c>
      <c r="B189">
        <v>672</v>
      </c>
      <c r="C189" s="65">
        <f t="shared" si="14"/>
        <v>9.3333333333333339</v>
      </c>
      <c r="D189"/>
    </row>
    <row r="190" spans="1:5" x14ac:dyDescent="0.25">
      <c r="A190" s="158" t="s">
        <v>830</v>
      </c>
      <c r="B190">
        <v>668</v>
      </c>
      <c r="C190" s="65">
        <f t="shared" si="14"/>
        <v>9.2777777777777786</v>
      </c>
      <c r="D190"/>
    </row>
    <row r="191" spans="1:5" x14ac:dyDescent="0.25">
      <c r="A191" s="158" t="s">
        <v>830</v>
      </c>
      <c r="B191">
        <v>667</v>
      </c>
      <c r="C191" s="65">
        <f t="shared" si="14"/>
        <v>9.2638888888888893</v>
      </c>
      <c r="D191"/>
    </row>
    <row r="192" spans="1:5" x14ac:dyDescent="0.25">
      <c r="A192" s="158" t="s">
        <v>830</v>
      </c>
      <c r="B192">
        <v>666</v>
      </c>
      <c r="C192" s="65">
        <f t="shared" si="14"/>
        <v>9.25</v>
      </c>
      <c r="D192"/>
    </row>
    <row r="193" spans="1:5" x14ac:dyDescent="0.25">
      <c r="A193" s="158" t="s">
        <v>830</v>
      </c>
      <c r="B193">
        <v>661</v>
      </c>
      <c r="C193" s="65">
        <f t="shared" si="14"/>
        <v>9.1805555555555554</v>
      </c>
      <c r="D193"/>
    </row>
    <row r="194" spans="1:5" x14ac:dyDescent="0.25">
      <c r="A194" s="158" t="s">
        <v>830</v>
      </c>
      <c r="B194">
        <v>661</v>
      </c>
      <c r="C194" s="65">
        <f t="shared" si="14"/>
        <v>9.1805555555555554</v>
      </c>
      <c r="D194"/>
    </row>
    <row r="195" spans="1:5" x14ac:dyDescent="0.25">
      <c r="A195" s="158" t="s">
        <v>830</v>
      </c>
      <c r="B195">
        <v>652</v>
      </c>
      <c r="C195" s="65">
        <f t="shared" si="14"/>
        <v>9.0555555555555554</v>
      </c>
      <c r="D195"/>
    </row>
    <row r="196" spans="1:5" x14ac:dyDescent="0.25">
      <c r="A196" s="158" t="s">
        <v>830</v>
      </c>
      <c r="B196" s="64">
        <v>645</v>
      </c>
      <c r="C196" s="74">
        <f t="shared" si="14"/>
        <v>8.9583333333333339</v>
      </c>
      <c r="D196"/>
    </row>
    <row r="197" spans="1:5" x14ac:dyDescent="0.25">
      <c r="A197" s="158" t="s">
        <v>830</v>
      </c>
      <c r="B197" s="64">
        <v>641</v>
      </c>
      <c r="C197" s="74">
        <f t="shared" si="14"/>
        <v>8.9027777777777786</v>
      </c>
      <c r="D197"/>
    </row>
    <row r="198" spans="1:5" x14ac:dyDescent="0.25">
      <c r="A198" s="158" t="s">
        <v>830</v>
      </c>
      <c r="B198" s="63">
        <v>633</v>
      </c>
      <c r="C198" s="81">
        <f t="shared" si="14"/>
        <v>8.7916666666666661</v>
      </c>
      <c r="D198"/>
    </row>
    <row r="199" spans="1:5" x14ac:dyDescent="0.25">
      <c r="A199" s="158" t="s">
        <v>830</v>
      </c>
      <c r="B199" s="63">
        <v>624</v>
      </c>
      <c r="C199" s="81">
        <f t="shared" ref="C199:C200" si="15">B199/72</f>
        <v>8.6666666666666661</v>
      </c>
      <c r="D199"/>
    </row>
    <row r="200" spans="1:5" x14ac:dyDescent="0.25">
      <c r="A200" s="158" t="s">
        <v>830</v>
      </c>
      <c r="B200" s="63">
        <v>553</v>
      </c>
      <c r="C200" s="81">
        <f t="shared" si="15"/>
        <v>7.6805555555555554</v>
      </c>
      <c r="D200"/>
    </row>
    <row r="201" spans="1:5" x14ac:dyDescent="0.25">
      <c r="A201" s="158" t="s">
        <v>830</v>
      </c>
      <c r="B201" s="63">
        <v>307</v>
      </c>
      <c r="C201" s="81">
        <f t="shared" si="14"/>
        <v>4.2638888888888893</v>
      </c>
      <c r="D201"/>
    </row>
    <row r="202" spans="1:5" x14ac:dyDescent="0.25">
      <c r="A202" s="158" t="s">
        <v>830</v>
      </c>
      <c r="B202" s="63">
        <v>194</v>
      </c>
      <c r="C202" s="81">
        <f t="shared" si="14"/>
        <v>2.6944444444444446</v>
      </c>
      <c r="D202" s="133">
        <v>50</v>
      </c>
      <c r="E202" s="27" t="s">
        <v>908</v>
      </c>
    </row>
    <row r="203" spans="1:5" x14ac:dyDescent="0.25">
      <c r="C203" s="65"/>
    </row>
    <row r="204" spans="1:5" x14ac:dyDescent="0.25">
      <c r="A204" s="160" t="s">
        <v>829</v>
      </c>
      <c r="B204" s="64">
        <v>681</v>
      </c>
      <c r="C204" s="65">
        <f t="shared" si="14"/>
        <v>9.4583333333333339</v>
      </c>
    </row>
    <row r="205" spans="1:5" x14ac:dyDescent="0.25">
      <c r="A205" s="160" t="s">
        <v>829</v>
      </c>
      <c r="B205" s="64">
        <v>670</v>
      </c>
      <c r="C205" s="65">
        <f t="shared" si="14"/>
        <v>9.3055555555555554</v>
      </c>
    </row>
    <row r="206" spans="1:5" x14ac:dyDescent="0.25">
      <c r="A206" s="160" t="s">
        <v>829</v>
      </c>
      <c r="B206" s="64">
        <v>655</v>
      </c>
      <c r="C206" s="65">
        <f t="shared" si="14"/>
        <v>9.0972222222222214</v>
      </c>
    </row>
    <row r="207" spans="1:5" x14ac:dyDescent="0.25">
      <c r="A207" s="160" t="s">
        <v>829</v>
      </c>
      <c r="B207" s="64">
        <v>653</v>
      </c>
      <c r="C207" s="65">
        <f t="shared" si="14"/>
        <v>9.0694444444444446</v>
      </c>
    </row>
    <row r="208" spans="1:5" x14ac:dyDescent="0.25">
      <c r="A208" s="160" t="s">
        <v>829</v>
      </c>
      <c r="B208" s="64">
        <v>651</v>
      </c>
      <c r="C208" s="65">
        <f t="shared" si="14"/>
        <v>9.0416666666666661</v>
      </c>
    </row>
    <row r="209" spans="1:5" x14ac:dyDescent="0.25">
      <c r="A209" s="160" t="s">
        <v>829</v>
      </c>
      <c r="B209" s="64">
        <v>647</v>
      </c>
      <c r="C209" s="65">
        <f t="shared" si="14"/>
        <v>8.9861111111111107</v>
      </c>
    </row>
    <row r="210" spans="1:5" x14ac:dyDescent="0.25">
      <c r="A210" s="160" t="s">
        <v>829</v>
      </c>
      <c r="B210" s="64">
        <v>645</v>
      </c>
      <c r="C210" s="65">
        <f t="shared" si="14"/>
        <v>8.9583333333333339</v>
      </c>
    </row>
    <row r="211" spans="1:5" x14ac:dyDescent="0.25">
      <c r="A211" s="160" t="s">
        <v>829</v>
      </c>
      <c r="B211" s="64">
        <v>641</v>
      </c>
      <c r="C211" s="65">
        <f t="shared" ref="C211:C216" si="16">B211/72</f>
        <v>8.9027777777777786</v>
      </c>
      <c r="D211" s="134">
        <v>50</v>
      </c>
      <c r="E211" s="27" t="s">
        <v>875</v>
      </c>
    </row>
    <row r="212" spans="1:5" x14ac:dyDescent="0.25">
      <c r="A212" s="160" t="s">
        <v>829</v>
      </c>
      <c r="B212" s="64">
        <v>641</v>
      </c>
      <c r="C212" s="65">
        <f t="shared" si="16"/>
        <v>8.9027777777777786</v>
      </c>
    </row>
    <row r="213" spans="1:5" x14ac:dyDescent="0.25">
      <c r="A213" s="160" t="s">
        <v>829</v>
      </c>
      <c r="B213" s="63">
        <v>625</v>
      </c>
      <c r="C213" s="81">
        <f t="shared" ref="C213:C215" si="17">B213/72</f>
        <v>8.6805555555555554</v>
      </c>
    </row>
    <row r="214" spans="1:5" x14ac:dyDescent="0.25">
      <c r="A214" s="160" t="s">
        <v>829</v>
      </c>
      <c r="B214" s="63">
        <v>603</v>
      </c>
      <c r="C214" s="81">
        <f t="shared" si="17"/>
        <v>8.375</v>
      </c>
    </row>
    <row r="215" spans="1:5" x14ac:dyDescent="0.25">
      <c r="A215" s="160" t="s">
        <v>829</v>
      </c>
      <c r="B215" s="63">
        <v>434</v>
      </c>
      <c r="C215" s="81">
        <f t="shared" si="17"/>
        <v>6.0277777777777777</v>
      </c>
    </row>
    <row r="216" spans="1:5" x14ac:dyDescent="0.25">
      <c r="A216" s="160" t="s">
        <v>829</v>
      </c>
      <c r="B216" s="63">
        <v>365</v>
      </c>
      <c r="C216" s="81">
        <f t="shared" si="16"/>
        <v>5.0694444444444446</v>
      </c>
    </row>
    <row r="217" spans="1:5" x14ac:dyDescent="0.25">
      <c r="C217" s="65"/>
    </row>
    <row r="218" spans="1:5" x14ac:dyDescent="0.25">
      <c r="A218" s="160" t="s">
        <v>832</v>
      </c>
      <c r="B218" s="64">
        <v>684</v>
      </c>
      <c r="C218" s="65">
        <f>B218/72</f>
        <v>9.5</v>
      </c>
      <c r="D218"/>
    </row>
    <row r="219" spans="1:5" x14ac:dyDescent="0.25">
      <c r="A219" s="160" t="s">
        <v>832</v>
      </c>
      <c r="B219" s="64">
        <v>672</v>
      </c>
      <c r="C219" s="65">
        <f>B219/72</f>
        <v>9.3333333333333339</v>
      </c>
      <c r="D219"/>
    </row>
    <row r="220" spans="1:5" x14ac:dyDescent="0.25">
      <c r="A220" s="160" t="s">
        <v>832</v>
      </c>
      <c r="B220" s="64">
        <v>651</v>
      </c>
      <c r="C220" s="65">
        <f>B220/72</f>
        <v>9.0416666666666661</v>
      </c>
      <c r="D220"/>
    </row>
    <row r="221" spans="1:5" x14ac:dyDescent="0.25">
      <c r="A221" s="160" t="s">
        <v>832</v>
      </c>
      <c r="B221" s="64">
        <v>644</v>
      </c>
      <c r="C221" s="65">
        <f>B221/72</f>
        <v>8.9444444444444446</v>
      </c>
      <c r="D221"/>
    </row>
    <row r="222" spans="1:5" x14ac:dyDescent="0.25">
      <c r="A222" s="160" t="s">
        <v>832</v>
      </c>
      <c r="B222" s="64">
        <v>637</v>
      </c>
      <c r="C222" s="65">
        <f>B222/72</f>
        <v>8.8472222222222214</v>
      </c>
      <c r="D222"/>
    </row>
    <row r="223" spans="1:5" x14ac:dyDescent="0.25">
      <c r="A223" s="160" t="s">
        <v>832</v>
      </c>
    </row>
    <row r="224" spans="1:5" x14ac:dyDescent="0.25">
      <c r="A224" s="160" t="s">
        <v>832</v>
      </c>
    </row>
    <row r="225" spans="1:4" x14ac:dyDescent="0.25">
      <c r="A225" s="160" t="s">
        <v>832</v>
      </c>
    </row>
    <row r="226" spans="1:4" x14ac:dyDescent="0.25">
      <c r="A226" s="160" t="s">
        <v>832</v>
      </c>
    </row>
    <row r="227" spans="1:4" x14ac:dyDescent="0.25">
      <c r="A227" s="160" t="s">
        <v>832</v>
      </c>
    </row>
    <row r="228" spans="1:4" x14ac:dyDescent="0.25">
      <c r="A228" s="160" t="s">
        <v>832</v>
      </c>
    </row>
    <row r="230" spans="1:4" x14ac:dyDescent="0.25">
      <c r="A230" s="160" t="s">
        <v>834</v>
      </c>
      <c r="B230" s="64"/>
      <c r="C230" s="65">
        <f t="shared" ref="C230:C233" si="18">B230/72</f>
        <v>0</v>
      </c>
      <c r="D230"/>
    </row>
    <row r="231" spans="1:4" x14ac:dyDescent="0.25">
      <c r="A231" s="160" t="s">
        <v>834</v>
      </c>
      <c r="B231" s="64"/>
      <c r="C231" s="65">
        <f t="shared" si="18"/>
        <v>0</v>
      </c>
      <c r="D231"/>
    </row>
    <row r="232" spans="1:4" x14ac:dyDescent="0.25">
      <c r="A232" s="160" t="s">
        <v>834</v>
      </c>
      <c r="B232" s="64"/>
      <c r="C232" s="65">
        <f t="shared" si="18"/>
        <v>0</v>
      </c>
      <c r="D232"/>
    </row>
    <row r="233" spans="1:4" x14ac:dyDescent="0.25">
      <c r="A233" s="160" t="s">
        <v>834</v>
      </c>
      <c r="B233" s="64"/>
      <c r="C233" s="65">
        <f t="shared" si="18"/>
        <v>0</v>
      </c>
      <c r="D233"/>
    </row>
    <row r="234" spans="1:4" x14ac:dyDescent="0.25">
      <c r="A234" s="160" t="s">
        <v>834</v>
      </c>
      <c r="B234" s="64"/>
      <c r="C234" s="65"/>
      <c r="D234"/>
    </row>
    <row r="235" spans="1:4" x14ac:dyDescent="0.25">
      <c r="A235" s="160" t="s">
        <v>834</v>
      </c>
      <c r="B235" s="64"/>
      <c r="C235" s="65"/>
      <c r="D235"/>
    </row>
    <row r="236" spans="1:4" x14ac:dyDescent="0.25">
      <c r="A236" s="160" t="s">
        <v>834</v>
      </c>
      <c r="B236" s="63"/>
      <c r="C236" s="81"/>
      <c r="D236"/>
    </row>
    <row r="238" spans="1:4" x14ac:dyDescent="0.25">
      <c r="A238" s="160" t="s">
        <v>839</v>
      </c>
      <c r="B238" s="64">
        <v>564</v>
      </c>
      <c r="C238" s="65">
        <f>B238/72</f>
        <v>7.833333333333333</v>
      </c>
      <c r="D238"/>
    </row>
    <row r="239" spans="1:4" x14ac:dyDescent="0.25">
      <c r="A239" s="160" t="s">
        <v>839</v>
      </c>
      <c r="B239" s="64">
        <v>554</v>
      </c>
      <c r="C239" s="65">
        <f>B239/72</f>
        <v>7.6944444444444446</v>
      </c>
      <c r="D239"/>
    </row>
    <row r="240" spans="1:4" x14ac:dyDescent="0.25">
      <c r="A240" s="160" t="s">
        <v>839</v>
      </c>
      <c r="B240" s="64">
        <v>549</v>
      </c>
      <c r="C240" s="65">
        <f>B240/72</f>
        <v>7.625</v>
      </c>
      <c r="D240"/>
    </row>
    <row r="241" spans="1:4" x14ac:dyDescent="0.25">
      <c r="A241" s="160" t="s">
        <v>839</v>
      </c>
      <c r="B241" s="63">
        <v>268</v>
      </c>
      <c r="C241" s="81">
        <f>B241/72</f>
        <v>3.7222222222222223</v>
      </c>
      <c r="D241"/>
    </row>
    <row r="242" spans="1:4" x14ac:dyDescent="0.25">
      <c r="A242" s="160" t="s">
        <v>839</v>
      </c>
      <c r="D242"/>
    </row>
    <row r="243" spans="1:4" x14ac:dyDescent="0.25">
      <c r="A243" s="160" t="s">
        <v>839</v>
      </c>
      <c r="B243" s="63"/>
      <c r="C243" s="81"/>
      <c r="D243"/>
    </row>
    <row r="244" spans="1:4" x14ac:dyDescent="0.25">
      <c r="C244" s="65"/>
    </row>
    <row r="245" spans="1:4" x14ac:dyDescent="0.25">
      <c r="A245" s="160" t="s">
        <v>838</v>
      </c>
      <c r="B245">
        <v>569</v>
      </c>
      <c r="C245" s="65">
        <f>B245/72</f>
        <v>7.9027777777777777</v>
      </c>
      <c r="D245"/>
    </row>
    <row r="246" spans="1:4" x14ac:dyDescent="0.25">
      <c r="A246" s="160" t="s">
        <v>838</v>
      </c>
      <c r="B246">
        <v>461</v>
      </c>
      <c r="C246" s="65">
        <f>B246/72</f>
        <v>6.4027777777777777</v>
      </c>
      <c r="D246"/>
    </row>
    <row r="247" spans="1:4" x14ac:dyDescent="0.25">
      <c r="A247" s="160" t="s">
        <v>838</v>
      </c>
      <c r="B247" s="64"/>
      <c r="C247" s="65"/>
      <c r="D247"/>
    </row>
    <row r="248" spans="1:4" x14ac:dyDescent="0.25">
      <c r="A248" s="160" t="s">
        <v>838</v>
      </c>
      <c r="B248" s="63"/>
      <c r="C248" s="81"/>
      <c r="D248"/>
    </row>
    <row r="249" spans="1:4" x14ac:dyDescent="0.25">
      <c r="B249"/>
      <c r="C249" s="65"/>
      <c r="D249"/>
    </row>
    <row r="250" spans="1:4" x14ac:dyDescent="0.25">
      <c r="A250" s="160" t="s">
        <v>841</v>
      </c>
      <c r="B250">
        <v>602</v>
      </c>
      <c r="C250" s="65">
        <f t="shared" ref="C250:C251" si="19">B250/72</f>
        <v>8.3611111111111107</v>
      </c>
      <c r="D250"/>
    </row>
    <row r="251" spans="1:4" x14ac:dyDescent="0.25">
      <c r="A251" s="160" t="s">
        <v>841</v>
      </c>
      <c r="B251">
        <v>556</v>
      </c>
      <c r="C251" s="65">
        <f t="shared" si="19"/>
        <v>7.7222222222222223</v>
      </c>
      <c r="D251"/>
    </row>
    <row r="252" spans="1:4" x14ac:dyDescent="0.25">
      <c r="B252"/>
      <c r="C252" s="65"/>
      <c r="D252"/>
    </row>
    <row r="253" spans="1:4" x14ac:dyDescent="0.25">
      <c r="A253" s="160" t="s">
        <v>840</v>
      </c>
      <c r="B253">
        <v>540</v>
      </c>
      <c r="C253" s="65">
        <f t="shared" ref="C253" si="20">B253/72</f>
        <v>7.5</v>
      </c>
      <c r="D253"/>
    </row>
    <row r="254" spans="1:4" x14ac:dyDescent="0.25">
      <c r="A254" s="160" t="s">
        <v>840</v>
      </c>
      <c r="B254">
        <v>504</v>
      </c>
      <c r="C254" s="65">
        <f t="shared" ref="C254" si="21">B254/72</f>
        <v>7</v>
      </c>
      <c r="D254"/>
    </row>
    <row r="255" spans="1:4" x14ac:dyDescent="0.25">
      <c r="B255"/>
      <c r="C255" s="65"/>
      <c r="D255"/>
    </row>
    <row r="256" spans="1:4" x14ac:dyDescent="0.25">
      <c r="A256" s="160" t="s">
        <v>842</v>
      </c>
      <c r="B256">
        <v>547</v>
      </c>
      <c r="C256" s="65">
        <f>B256/72</f>
        <v>7.5972222222222223</v>
      </c>
    </row>
    <row r="257" spans="1:3" x14ac:dyDescent="0.25">
      <c r="A257" s="160" t="s">
        <v>842</v>
      </c>
      <c r="B257">
        <v>547</v>
      </c>
      <c r="C257" s="65">
        <f>B257/72</f>
        <v>7.5972222222222223</v>
      </c>
    </row>
    <row r="258" spans="1:3" x14ac:dyDescent="0.25">
      <c r="A258" s="160" t="s">
        <v>842</v>
      </c>
      <c r="B258">
        <v>545</v>
      </c>
      <c r="C258" s="65">
        <f>B258/72</f>
        <v>7.5694444444444446</v>
      </c>
    </row>
    <row r="259" spans="1:3" x14ac:dyDescent="0.25">
      <c r="A259" s="160" t="s">
        <v>842</v>
      </c>
      <c r="B259">
        <v>508</v>
      </c>
      <c r="C259" s="65">
        <f>B259/72</f>
        <v>7.0555555555555554</v>
      </c>
    </row>
    <row r="260" spans="1:3" x14ac:dyDescent="0.25">
      <c r="A260" s="160" t="s">
        <v>842</v>
      </c>
      <c r="B260">
        <v>505</v>
      </c>
      <c r="C260" s="65">
        <f>B260/72</f>
        <v>7.0138888888888893</v>
      </c>
    </row>
    <row r="261" spans="1:3" x14ac:dyDescent="0.25">
      <c r="A261" s="160" t="s">
        <v>842</v>
      </c>
      <c r="B261" s="63">
        <v>459</v>
      </c>
      <c r="C261" s="81">
        <f>B261/72</f>
        <v>6.375</v>
      </c>
    </row>
    <row r="262" spans="1:3" x14ac:dyDescent="0.25">
      <c r="A262" s="160" t="s">
        <v>842</v>
      </c>
      <c r="B262" s="63">
        <v>427</v>
      </c>
      <c r="C262" s="81">
        <f>B262/72</f>
        <v>5.9305555555555554</v>
      </c>
    </row>
    <row r="263" spans="1:3" x14ac:dyDescent="0.25">
      <c r="A263" s="160" t="s">
        <v>842</v>
      </c>
      <c r="B263"/>
      <c r="C263" s="65"/>
    </row>
    <row r="264" spans="1:3" x14ac:dyDescent="0.25">
      <c r="A264" s="160" t="s">
        <v>904</v>
      </c>
      <c r="B264"/>
      <c r="C264" s="65"/>
    </row>
    <row r="265" spans="1:3" x14ac:dyDescent="0.25">
      <c r="A265" s="160" t="s">
        <v>904</v>
      </c>
      <c r="B265"/>
      <c r="C265" s="65"/>
    </row>
    <row r="266" spans="1:3" x14ac:dyDescent="0.25">
      <c r="A266" s="160" t="s">
        <v>904</v>
      </c>
      <c r="B266" s="63"/>
      <c r="C266" s="81"/>
    </row>
    <row r="267" spans="1:3" x14ac:dyDescent="0.25">
      <c r="B267"/>
      <c r="C267" s="65"/>
    </row>
    <row r="268" spans="1:3" x14ac:dyDescent="0.25">
      <c r="A268" s="160" t="s">
        <v>836</v>
      </c>
      <c r="B268">
        <v>633</v>
      </c>
      <c r="C268" s="65">
        <f t="shared" ref="C268:C276" si="22">B268/72</f>
        <v>8.7916666666666661</v>
      </c>
    </row>
    <row r="269" spans="1:3" x14ac:dyDescent="0.25">
      <c r="A269" s="160" t="s">
        <v>836</v>
      </c>
      <c r="B269">
        <v>589</v>
      </c>
      <c r="C269" s="65">
        <f t="shared" si="22"/>
        <v>8.1805555555555554</v>
      </c>
    </row>
    <row r="270" spans="1:3" x14ac:dyDescent="0.25">
      <c r="A270" s="160" t="s">
        <v>836</v>
      </c>
      <c r="B270">
        <v>572</v>
      </c>
      <c r="C270" s="65">
        <f t="shared" si="22"/>
        <v>7.9444444444444446</v>
      </c>
    </row>
    <row r="271" spans="1:3" x14ac:dyDescent="0.25">
      <c r="A271" s="160" t="s">
        <v>836</v>
      </c>
      <c r="B271">
        <v>567</v>
      </c>
      <c r="C271" s="65">
        <f t="shared" si="22"/>
        <v>7.875</v>
      </c>
    </row>
    <row r="272" spans="1:3" x14ac:dyDescent="0.25">
      <c r="A272" s="160" t="s">
        <v>836</v>
      </c>
      <c r="B272">
        <v>557</v>
      </c>
      <c r="C272" s="65">
        <f t="shared" si="22"/>
        <v>7.7361111111111107</v>
      </c>
    </row>
    <row r="273" spans="1:4" x14ac:dyDescent="0.25">
      <c r="A273" s="160" t="s">
        <v>836</v>
      </c>
      <c r="B273">
        <v>546</v>
      </c>
      <c r="C273" s="65">
        <f t="shared" si="22"/>
        <v>7.583333333333333</v>
      </c>
    </row>
    <row r="274" spans="1:4" x14ac:dyDescent="0.25">
      <c r="A274" s="160" t="s">
        <v>836</v>
      </c>
      <c r="B274">
        <v>544</v>
      </c>
      <c r="C274" s="65">
        <f t="shared" si="22"/>
        <v>7.5555555555555554</v>
      </c>
    </row>
    <row r="275" spans="1:4" x14ac:dyDescent="0.25">
      <c r="A275" s="160" t="s">
        <v>836</v>
      </c>
      <c r="B275">
        <v>540</v>
      </c>
      <c r="C275" s="65">
        <f t="shared" si="22"/>
        <v>7.5</v>
      </c>
    </row>
    <row r="276" spans="1:4" x14ac:dyDescent="0.25">
      <c r="A276" s="160" t="s">
        <v>836</v>
      </c>
      <c r="B276" s="63">
        <v>432</v>
      </c>
      <c r="C276" s="81">
        <f t="shared" si="22"/>
        <v>6</v>
      </c>
    </row>
    <row r="277" spans="1:4" x14ac:dyDescent="0.25">
      <c r="A277" s="160" t="s">
        <v>836</v>
      </c>
      <c r="B277" s="63"/>
      <c r="C277" s="81"/>
    </row>
    <row r="278" spans="1:4" x14ac:dyDescent="0.25">
      <c r="A278" s="160" t="s">
        <v>836</v>
      </c>
      <c r="B278" s="63"/>
      <c r="C278" s="81"/>
    </row>
    <row r="279" spans="1:4" x14ac:dyDescent="0.25">
      <c r="B279"/>
      <c r="C279"/>
    </row>
    <row r="280" spans="1:4" x14ac:dyDescent="0.25">
      <c r="A280" s="160" t="s">
        <v>870</v>
      </c>
      <c r="B280" s="27">
        <v>608</v>
      </c>
      <c r="C280" s="65">
        <f t="shared" ref="C280:C281" si="23">B280/72</f>
        <v>8.4444444444444446</v>
      </c>
    </row>
    <row r="281" spans="1:4" x14ac:dyDescent="0.25">
      <c r="A281" s="160" t="s">
        <v>870</v>
      </c>
      <c r="B281" s="27">
        <v>589</v>
      </c>
      <c r="C281" s="65">
        <f t="shared" si="23"/>
        <v>8.1805555555555554</v>
      </c>
      <c r="D281" s="134">
        <v>60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4C4BB-DD3A-4A5C-8122-7D164CD1C9E9}">
  <dimension ref="A1:D132"/>
  <sheetViews>
    <sheetView topLeftCell="A22" workbookViewId="0">
      <selection activeCell="B7" sqref="B7"/>
    </sheetView>
  </sheetViews>
  <sheetFormatPr defaultRowHeight="15" x14ac:dyDescent="0.25"/>
  <cols>
    <col min="2" max="2" width="9.140625" style="64"/>
  </cols>
  <sheetData>
    <row r="1" spans="1:3" x14ac:dyDescent="0.25">
      <c r="A1" s="27" t="s">
        <v>871</v>
      </c>
    </row>
    <row r="3" spans="1:3" x14ac:dyDescent="0.25">
      <c r="A3" s="27" t="s">
        <v>788</v>
      </c>
      <c r="B3" s="131"/>
    </row>
    <row r="4" spans="1:3" x14ac:dyDescent="0.25">
      <c r="A4" s="27"/>
      <c r="B4" s="131"/>
      <c r="C4" s="27" t="s">
        <v>771</v>
      </c>
    </row>
    <row r="5" spans="1:3" x14ac:dyDescent="0.25">
      <c r="A5" t="s">
        <v>853</v>
      </c>
      <c r="B5" s="64">
        <v>495</v>
      </c>
      <c r="C5" s="65">
        <f>B5/72</f>
        <v>6.875</v>
      </c>
    </row>
    <row r="6" spans="1:3" x14ac:dyDescent="0.25">
      <c r="B6" s="63"/>
      <c r="C6" s="65">
        <f t="shared" ref="C6:C9" si="0">B6/72</f>
        <v>0</v>
      </c>
    </row>
    <row r="7" spans="1:3" x14ac:dyDescent="0.25">
      <c r="C7" s="65"/>
    </row>
    <row r="8" spans="1:3" x14ac:dyDescent="0.25">
      <c r="A8" t="s">
        <v>852</v>
      </c>
      <c r="B8" s="64">
        <v>642</v>
      </c>
      <c r="C8" s="65">
        <f t="shared" si="0"/>
        <v>8.9166666666666661</v>
      </c>
    </row>
    <row r="9" spans="1:3" x14ac:dyDescent="0.25">
      <c r="B9" s="64">
        <v>616</v>
      </c>
      <c r="C9" s="65">
        <f t="shared" si="0"/>
        <v>8.5555555555555554</v>
      </c>
    </row>
    <row r="10" spans="1:3" x14ac:dyDescent="0.25">
      <c r="C10" s="65"/>
    </row>
    <row r="11" spans="1:3" x14ac:dyDescent="0.25">
      <c r="C11" s="65"/>
    </row>
    <row r="12" spans="1:3" x14ac:dyDescent="0.25">
      <c r="A12" t="s">
        <v>822</v>
      </c>
      <c r="B12" s="64">
        <v>605</v>
      </c>
      <c r="C12" s="65">
        <f t="shared" ref="C12:C24" si="1">B12/72</f>
        <v>8.4027777777777786</v>
      </c>
    </row>
    <row r="13" spans="1:3" x14ac:dyDescent="0.25">
      <c r="B13" s="64">
        <v>561</v>
      </c>
      <c r="C13" s="65">
        <f t="shared" si="1"/>
        <v>7.791666666666667</v>
      </c>
    </row>
    <row r="14" spans="1:3" x14ac:dyDescent="0.25">
      <c r="B14" s="64">
        <v>542</v>
      </c>
      <c r="C14" s="65">
        <f t="shared" si="1"/>
        <v>7.5277777777777777</v>
      </c>
    </row>
    <row r="15" spans="1:3" x14ac:dyDescent="0.25">
      <c r="B15" s="63">
        <v>435</v>
      </c>
      <c r="C15" s="81">
        <f t="shared" si="1"/>
        <v>6.041666666666667</v>
      </c>
    </row>
    <row r="16" spans="1:3" x14ac:dyDescent="0.25">
      <c r="B16" s="63">
        <v>419</v>
      </c>
      <c r="C16" s="81">
        <f t="shared" si="1"/>
        <v>5.8194444444444446</v>
      </c>
    </row>
    <row r="18" spans="1:3" x14ac:dyDescent="0.25">
      <c r="A18" t="s">
        <v>821</v>
      </c>
      <c r="B18" s="64">
        <v>627</v>
      </c>
      <c r="C18" s="65">
        <f t="shared" si="1"/>
        <v>8.7083333333333339</v>
      </c>
    </row>
    <row r="19" spans="1:3" x14ac:dyDescent="0.25">
      <c r="B19" s="64">
        <v>588</v>
      </c>
      <c r="C19" s="65">
        <f t="shared" si="1"/>
        <v>8.1666666666666661</v>
      </c>
    </row>
    <row r="20" spans="1:3" x14ac:dyDescent="0.25">
      <c r="B20" s="64">
        <v>576</v>
      </c>
      <c r="C20" s="65">
        <f t="shared" si="1"/>
        <v>8</v>
      </c>
    </row>
    <row r="21" spans="1:3" x14ac:dyDescent="0.25">
      <c r="B21" s="64">
        <v>565</v>
      </c>
      <c r="C21" s="65">
        <f t="shared" si="1"/>
        <v>7.8472222222222223</v>
      </c>
    </row>
    <row r="22" spans="1:3" x14ac:dyDescent="0.25">
      <c r="B22" s="64">
        <v>483</v>
      </c>
      <c r="C22" s="65">
        <f t="shared" si="1"/>
        <v>6.708333333333333</v>
      </c>
    </row>
    <row r="23" spans="1:3" x14ac:dyDescent="0.25">
      <c r="B23" s="64">
        <v>475</v>
      </c>
      <c r="C23" s="65">
        <f t="shared" si="1"/>
        <v>6.5972222222222223</v>
      </c>
    </row>
    <row r="24" spans="1:3" x14ac:dyDescent="0.25">
      <c r="B24" s="63">
        <v>360</v>
      </c>
      <c r="C24" s="81">
        <f t="shared" si="1"/>
        <v>5</v>
      </c>
    </row>
    <row r="25" spans="1:3" x14ac:dyDescent="0.25">
      <c r="B25" s="63"/>
    </row>
    <row r="26" spans="1:3" x14ac:dyDescent="0.25">
      <c r="B26" s="63"/>
    </row>
    <row r="27" spans="1:3" x14ac:dyDescent="0.25">
      <c r="A27" t="s">
        <v>824</v>
      </c>
      <c r="B27" s="64">
        <v>655</v>
      </c>
      <c r="C27" s="65">
        <f t="shared" ref="C27:C38" si="2">B27/72</f>
        <v>9.0972222222222214</v>
      </c>
    </row>
    <row r="28" spans="1:3" x14ac:dyDescent="0.25">
      <c r="B28" s="64">
        <v>606</v>
      </c>
      <c r="C28" s="65">
        <f t="shared" si="2"/>
        <v>8.4166666666666661</v>
      </c>
    </row>
    <row r="29" spans="1:3" x14ac:dyDescent="0.25">
      <c r="B29" s="64">
        <v>601</v>
      </c>
      <c r="C29" s="65">
        <f t="shared" si="2"/>
        <v>8.3472222222222214</v>
      </c>
    </row>
    <row r="30" spans="1:3" x14ac:dyDescent="0.25">
      <c r="B30" s="64">
        <v>595</v>
      </c>
      <c r="C30" s="65">
        <f t="shared" si="2"/>
        <v>8.2638888888888893</v>
      </c>
    </row>
    <row r="31" spans="1:3" x14ac:dyDescent="0.25">
      <c r="B31" s="64">
        <v>594</v>
      </c>
      <c r="C31" s="65">
        <f t="shared" si="2"/>
        <v>8.25</v>
      </c>
    </row>
    <row r="32" spans="1:3" x14ac:dyDescent="0.25">
      <c r="B32" s="64">
        <v>582</v>
      </c>
      <c r="C32" s="65">
        <f t="shared" si="2"/>
        <v>8.0833333333333339</v>
      </c>
    </row>
    <row r="33" spans="1:3" x14ac:dyDescent="0.25">
      <c r="B33" s="64">
        <v>569</v>
      </c>
      <c r="C33" s="65">
        <f t="shared" si="2"/>
        <v>7.9027777777777777</v>
      </c>
    </row>
    <row r="34" spans="1:3" x14ac:dyDescent="0.25">
      <c r="B34" s="64">
        <v>537</v>
      </c>
      <c r="C34" s="65">
        <f t="shared" si="2"/>
        <v>7.458333333333333</v>
      </c>
    </row>
    <row r="35" spans="1:3" x14ac:dyDescent="0.25">
      <c r="B35" s="64">
        <v>534</v>
      </c>
      <c r="C35" s="65">
        <f t="shared" si="2"/>
        <v>7.416666666666667</v>
      </c>
    </row>
    <row r="36" spans="1:3" x14ac:dyDescent="0.25">
      <c r="B36" s="64">
        <v>523</v>
      </c>
      <c r="C36" s="65">
        <f t="shared" si="2"/>
        <v>7.2638888888888893</v>
      </c>
    </row>
    <row r="37" spans="1:3" x14ac:dyDescent="0.25">
      <c r="B37" s="63">
        <v>490</v>
      </c>
      <c r="C37" s="65">
        <f t="shared" si="2"/>
        <v>6.8055555555555554</v>
      </c>
    </row>
    <row r="38" spans="1:3" x14ac:dyDescent="0.25">
      <c r="B38" s="63">
        <v>444</v>
      </c>
      <c r="C38" s="65">
        <f t="shared" si="2"/>
        <v>6.166666666666667</v>
      </c>
    </row>
    <row r="39" spans="1:3" x14ac:dyDescent="0.25">
      <c r="C39" s="65"/>
    </row>
    <row r="40" spans="1:3" x14ac:dyDescent="0.25">
      <c r="A40" t="s">
        <v>823</v>
      </c>
      <c r="B40" s="64">
        <v>617</v>
      </c>
      <c r="C40" s="65">
        <f t="shared" ref="C40:C50" si="3">B40/72</f>
        <v>8.5694444444444446</v>
      </c>
    </row>
    <row r="41" spans="1:3" x14ac:dyDescent="0.25">
      <c r="B41" s="64">
        <v>616</v>
      </c>
      <c r="C41" s="65">
        <f t="shared" si="3"/>
        <v>8.5555555555555554</v>
      </c>
    </row>
    <row r="42" spans="1:3" x14ac:dyDescent="0.25">
      <c r="B42" s="64">
        <v>615</v>
      </c>
      <c r="C42" s="65">
        <f t="shared" si="3"/>
        <v>8.5416666666666661</v>
      </c>
    </row>
    <row r="43" spans="1:3" x14ac:dyDescent="0.25">
      <c r="B43" s="64">
        <v>612</v>
      </c>
      <c r="C43" s="65">
        <f t="shared" si="3"/>
        <v>8.5</v>
      </c>
    </row>
    <row r="44" spans="1:3" x14ac:dyDescent="0.25">
      <c r="B44" s="64">
        <v>561</v>
      </c>
      <c r="C44" s="65">
        <f t="shared" si="3"/>
        <v>7.791666666666667</v>
      </c>
    </row>
    <row r="45" spans="1:3" x14ac:dyDescent="0.25">
      <c r="B45" s="64">
        <v>561</v>
      </c>
      <c r="C45" s="65">
        <f t="shared" si="3"/>
        <v>7.791666666666667</v>
      </c>
    </row>
    <row r="46" spans="1:3" x14ac:dyDescent="0.25">
      <c r="B46" s="64">
        <v>560</v>
      </c>
      <c r="C46" s="65">
        <f t="shared" si="3"/>
        <v>7.7777777777777777</v>
      </c>
    </row>
    <row r="47" spans="1:3" x14ac:dyDescent="0.25">
      <c r="B47" s="64">
        <v>553</v>
      </c>
      <c r="C47" s="65">
        <f t="shared" si="3"/>
        <v>7.6805555555555554</v>
      </c>
    </row>
    <row r="48" spans="1:3" x14ac:dyDescent="0.25">
      <c r="B48" s="63">
        <v>481</v>
      </c>
      <c r="C48" s="81">
        <f t="shared" si="3"/>
        <v>6.6805555555555554</v>
      </c>
    </row>
    <row r="49" spans="1:4" x14ac:dyDescent="0.25">
      <c r="B49" s="63">
        <v>322</v>
      </c>
      <c r="C49" s="81">
        <f t="shared" si="3"/>
        <v>4.4722222222222223</v>
      </c>
    </row>
    <row r="50" spans="1:4" x14ac:dyDescent="0.25">
      <c r="B50" s="63">
        <v>235</v>
      </c>
      <c r="C50" s="81">
        <f t="shared" si="3"/>
        <v>3.2638888888888888</v>
      </c>
    </row>
    <row r="52" spans="1:4" x14ac:dyDescent="0.25">
      <c r="A52" t="s">
        <v>863</v>
      </c>
      <c r="B52" s="64">
        <v>587</v>
      </c>
      <c r="C52" s="74">
        <f>B52/72</f>
        <v>8.1527777777777786</v>
      </c>
      <c r="D52" s="64"/>
    </row>
    <row r="53" spans="1:4" x14ac:dyDescent="0.25">
      <c r="B53" s="64">
        <v>560</v>
      </c>
      <c r="C53" s="74">
        <f>B53/72</f>
        <v>7.7777777777777777</v>
      </c>
      <c r="D53" s="64"/>
    </row>
    <row r="54" spans="1:4" x14ac:dyDescent="0.25">
      <c r="B54" s="64">
        <v>520</v>
      </c>
      <c r="C54" s="74">
        <f>B54/72</f>
        <v>7.2222222222222223</v>
      </c>
      <c r="D54" s="64"/>
    </row>
    <row r="56" spans="1:4" x14ac:dyDescent="0.25">
      <c r="A56" t="s">
        <v>864</v>
      </c>
      <c r="B56" s="63">
        <v>349</v>
      </c>
      <c r="C56" s="81">
        <f>B56/72</f>
        <v>4.8472222222222223</v>
      </c>
    </row>
    <row r="57" spans="1:4" x14ac:dyDescent="0.25">
      <c r="B57" s="63">
        <v>334</v>
      </c>
      <c r="C57" s="81">
        <f>B57/72</f>
        <v>4.6388888888888893</v>
      </c>
      <c r="D57" s="63"/>
    </row>
    <row r="59" spans="1:4" x14ac:dyDescent="0.25">
      <c r="A59" t="s">
        <v>806</v>
      </c>
      <c r="B59" s="64">
        <v>634</v>
      </c>
      <c r="C59" s="74">
        <f t="shared" ref="C59:C72" si="4">B59/72</f>
        <v>8.8055555555555554</v>
      </c>
    </row>
    <row r="60" spans="1:4" x14ac:dyDescent="0.25">
      <c r="B60" s="64">
        <v>620</v>
      </c>
      <c r="C60" s="74">
        <f t="shared" si="4"/>
        <v>8.6111111111111107</v>
      </c>
    </row>
    <row r="61" spans="1:4" x14ac:dyDescent="0.25">
      <c r="B61" s="64">
        <v>619</v>
      </c>
      <c r="C61" s="74">
        <f t="shared" si="4"/>
        <v>8.5972222222222214</v>
      </c>
    </row>
    <row r="62" spans="1:4" x14ac:dyDescent="0.25">
      <c r="B62" s="64">
        <v>613</v>
      </c>
      <c r="C62" s="74">
        <f t="shared" si="4"/>
        <v>8.5138888888888893</v>
      </c>
    </row>
    <row r="63" spans="1:4" x14ac:dyDescent="0.25">
      <c r="B63" s="64">
        <v>589</v>
      </c>
      <c r="C63" s="74">
        <f t="shared" si="4"/>
        <v>8.1805555555555554</v>
      </c>
    </row>
    <row r="64" spans="1:4" x14ac:dyDescent="0.25">
      <c r="B64" s="64">
        <v>588</v>
      </c>
      <c r="C64" s="74">
        <f t="shared" si="4"/>
        <v>8.1666666666666661</v>
      </c>
    </row>
    <row r="65" spans="1:3" x14ac:dyDescent="0.25">
      <c r="B65" s="64">
        <v>578</v>
      </c>
      <c r="C65" s="74">
        <f t="shared" si="4"/>
        <v>8.0277777777777786</v>
      </c>
    </row>
    <row r="66" spans="1:3" x14ac:dyDescent="0.25">
      <c r="B66" s="64">
        <v>569</v>
      </c>
      <c r="C66" s="74">
        <f t="shared" si="4"/>
        <v>7.9027777777777777</v>
      </c>
    </row>
    <row r="67" spans="1:3" x14ac:dyDescent="0.25">
      <c r="B67" s="64">
        <v>544</v>
      </c>
      <c r="C67" s="74">
        <f t="shared" si="4"/>
        <v>7.5555555555555554</v>
      </c>
    </row>
    <row r="68" spans="1:3" x14ac:dyDescent="0.25">
      <c r="B68" s="64">
        <v>537</v>
      </c>
      <c r="C68" s="74">
        <f t="shared" si="4"/>
        <v>7.458333333333333</v>
      </c>
    </row>
    <row r="69" spans="1:3" x14ac:dyDescent="0.25">
      <c r="B69" s="63">
        <v>500</v>
      </c>
      <c r="C69" s="81">
        <f t="shared" si="4"/>
        <v>6.9444444444444446</v>
      </c>
    </row>
    <row r="70" spans="1:3" x14ac:dyDescent="0.25">
      <c r="B70" s="63">
        <v>441</v>
      </c>
      <c r="C70" s="81">
        <f t="shared" si="4"/>
        <v>6.125</v>
      </c>
    </row>
    <row r="71" spans="1:3" x14ac:dyDescent="0.25">
      <c r="B71" s="63">
        <v>411</v>
      </c>
      <c r="C71" s="81">
        <f t="shared" si="4"/>
        <v>5.708333333333333</v>
      </c>
    </row>
    <row r="72" spans="1:3" x14ac:dyDescent="0.25">
      <c r="B72" s="63">
        <v>319</v>
      </c>
      <c r="C72" s="81">
        <f t="shared" si="4"/>
        <v>4.4305555555555554</v>
      </c>
    </row>
    <row r="74" spans="1:3" x14ac:dyDescent="0.25">
      <c r="A74" t="s">
        <v>805</v>
      </c>
      <c r="B74" s="64">
        <v>650</v>
      </c>
      <c r="C74" s="74">
        <f t="shared" ref="C74:C84" si="5">B74/72</f>
        <v>9.0277777777777786</v>
      </c>
    </row>
    <row r="75" spans="1:3" x14ac:dyDescent="0.25">
      <c r="B75" s="64">
        <v>645</v>
      </c>
      <c r="C75" s="74">
        <f t="shared" si="5"/>
        <v>8.9583333333333339</v>
      </c>
    </row>
    <row r="76" spans="1:3" x14ac:dyDescent="0.25">
      <c r="B76" s="64">
        <v>610</v>
      </c>
      <c r="C76" s="74">
        <f t="shared" si="5"/>
        <v>8.4722222222222214</v>
      </c>
    </row>
    <row r="77" spans="1:3" x14ac:dyDescent="0.25">
      <c r="B77" s="64">
        <v>604</v>
      </c>
      <c r="C77" s="74">
        <f t="shared" si="5"/>
        <v>8.3888888888888893</v>
      </c>
    </row>
    <row r="78" spans="1:3" x14ac:dyDescent="0.25">
      <c r="B78" s="64">
        <v>603</v>
      </c>
      <c r="C78" s="74">
        <f t="shared" si="5"/>
        <v>8.375</v>
      </c>
    </row>
    <row r="79" spans="1:3" x14ac:dyDescent="0.25">
      <c r="B79" s="64">
        <v>593</v>
      </c>
      <c r="C79" s="74">
        <f t="shared" si="5"/>
        <v>8.2361111111111107</v>
      </c>
    </row>
    <row r="80" spans="1:3" x14ac:dyDescent="0.25">
      <c r="B80" s="64">
        <v>565</v>
      </c>
      <c r="C80" s="74">
        <f t="shared" si="5"/>
        <v>7.8472222222222223</v>
      </c>
    </row>
    <row r="81" spans="1:4" x14ac:dyDescent="0.25">
      <c r="B81" s="64">
        <v>563</v>
      </c>
      <c r="C81" s="74">
        <f t="shared" si="5"/>
        <v>7.8194444444444446</v>
      </c>
    </row>
    <row r="82" spans="1:4" x14ac:dyDescent="0.25">
      <c r="B82" s="63">
        <v>491</v>
      </c>
      <c r="C82" s="81">
        <f t="shared" si="5"/>
        <v>6.8194444444444446</v>
      </c>
      <c r="D82" s="63"/>
    </row>
    <row r="83" spans="1:4" x14ac:dyDescent="0.25">
      <c r="B83" s="63">
        <v>438</v>
      </c>
      <c r="C83" s="81">
        <f t="shared" si="5"/>
        <v>6.083333333333333</v>
      </c>
    </row>
    <row r="84" spans="1:4" x14ac:dyDescent="0.25">
      <c r="B84" s="63">
        <v>404</v>
      </c>
      <c r="C84" s="81">
        <f t="shared" si="5"/>
        <v>5.6111111111111107</v>
      </c>
    </row>
    <row r="86" spans="1:4" x14ac:dyDescent="0.25">
      <c r="A86" t="s">
        <v>808</v>
      </c>
      <c r="B86" s="64">
        <v>675</v>
      </c>
      <c r="C86" s="74">
        <f t="shared" ref="C86:C94" si="6">B86/72</f>
        <v>9.375</v>
      </c>
    </row>
    <row r="87" spans="1:4" x14ac:dyDescent="0.25">
      <c r="B87" s="64">
        <v>614</v>
      </c>
      <c r="C87" s="74">
        <f t="shared" si="6"/>
        <v>8.5277777777777786</v>
      </c>
    </row>
    <row r="88" spans="1:4" x14ac:dyDescent="0.25">
      <c r="B88" s="64">
        <v>571</v>
      </c>
      <c r="C88" s="74">
        <f t="shared" si="6"/>
        <v>7.9305555555555554</v>
      </c>
    </row>
    <row r="89" spans="1:4" x14ac:dyDescent="0.25">
      <c r="B89" s="64">
        <v>565</v>
      </c>
      <c r="C89" s="74">
        <f t="shared" si="6"/>
        <v>7.8472222222222223</v>
      </c>
    </row>
    <row r="90" spans="1:4" x14ac:dyDescent="0.25">
      <c r="B90" s="64">
        <v>558</v>
      </c>
      <c r="C90" s="74">
        <f t="shared" si="6"/>
        <v>7.75</v>
      </c>
    </row>
    <row r="91" spans="1:4" x14ac:dyDescent="0.25">
      <c r="B91" s="64">
        <v>529</v>
      </c>
      <c r="C91" s="74">
        <f t="shared" si="6"/>
        <v>7.3472222222222223</v>
      </c>
    </row>
    <row r="92" spans="1:4" x14ac:dyDescent="0.25">
      <c r="B92" s="64">
        <v>514</v>
      </c>
      <c r="C92" s="74">
        <f t="shared" si="6"/>
        <v>7.1388888888888893</v>
      </c>
    </row>
    <row r="93" spans="1:4" x14ac:dyDescent="0.25">
      <c r="B93" s="64">
        <v>509</v>
      </c>
      <c r="C93" s="74">
        <f t="shared" si="6"/>
        <v>7.0694444444444446</v>
      </c>
    </row>
    <row r="94" spans="1:4" x14ac:dyDescent="0.25">
      <c r="B94" s="63">
        <v>487</v>
      </c>
      <c r="C94" s="81">
        <f t="shared" si="6"/>
        <v>6.7638888888888893</v>
      </c>
    </row>
    <row r="96" spans="1:4" x14ac:dyDescent="0.25">
      <c r="A96" t="s">
        <v>807</v>
      </c>
      <c r="B96" s="64">
        <v>587</v>
      </c>
      <c r="C96" s="74">
        <f t="shared" ref="C96:C101" si="7">B96/72</f>
        <v>8.1527777777777786</v>
      </c>
    </row>
    <row r="97" spans="1:3" x14ac:dyDescent="0.25">
      <c r="B97" s="64">
        <v>536</v>
      </c>
      <c r="C97" s="74">
        <f t="shared" si="7"/>
        <v>7.4444444444444446</v>
      </c>
    </row>
    <row r="98" spans="1:3" x14ac:dyDescent="0.25">
      <c r="B98" s="64">
        <v>464</v>
      </c>
      <c r="C98" s="74">
        <f t="shared" si="7"/>
        <v>6.4444444444444446</v>
      </c>
    </row>
    <row r="99" spans="1:3" x14ac:dyDescent="0.25">
      <c r="B99" s="63">
        <v>433</v>
      </c>
      <c r="C99" s="81">
        <f t="shared" si="7"/>
        <v>6.0138888888888893</v>
      </c>
    </row>
    <row r="100" spans="1:3" x14ac:dyDescent="0.25">
      <c r="B100" s="63">
        <v>420</v>
      </c>
      <c r="C100" s="81">
        <f t="shared" si="7"/>
        <v>5.833333333333333</v>
      </c>
    </row>
    <row r="101" spans="1:3" x14ac:dyDescent="0.25">
      <c r="B101" s="63">
        <v>187</v>
      </c>
      <c r="C101" s="81">
        <f t="shared" si="7"/>
        <v>2.5972222222222223</v>
      </c>
    </row>
    <row r="103" spans="1:3" x14ac:dyDescent="0.25">
      <c r="A103" t="s">
        <v>851</v>
      </c>
      <c r="B103" s="64">
        <v>642</v>
      </c>
      <c r="C103" s="74">
        <f>B103/72</f>
        <v>8.9166666666666661</v>
      </c>
    </row>
    <row r="104" spans="1:3" x14ac:dyDescent="0.25">
      <c r="B104"/>
    </row>
    <row r="106" spans="1:3" x14ac:dyDescent="0.25">
      <c r="A106" t="s">
        <v>811</v>
      </c>
      <c r="B106" s="64">
        <v>672</v>
      </c>
      <c r="C106" s="74">
        <f>B106/72</f>
        <v>9.3333333333333339</v>
      </c>
    </row>
    <row r="107" spans="1:3" x14ac:dyDescent="0.25">
      <c r="B107" s="64">
        <v>671</v>
      </c>
      <c r="C107" s="74">
        <f>B107/72</f>
        <v>9.3194444444444446</v>
      </c>
    </row>
    <row r="108" spans="1:3" x14ac:dyDescent="0.25">
      <c r="B108" s="64">
        <v>644</v>
      </c>
      <c r="C108" s="74">
        <f>B108/72</f>
        <v>8.9444444444444446</v>
      </c>
    </row>
    <row r="109" spans="1:3" x14ac:dyDescent="0.25">
      <c r="B109" s="64">
        <v>605</v>
      </c>
      <c r="C109" s="74">
        <f>B109/72</f>
        <v>8.4027777777777786</v>
      </c>
    </row>
    <row r="110" spans="1:3" x14ac:dyDescent="0.25">
      <c r="B110" s="63">
        <v>560</v>
      </c>
      <c r="C110" s="81">
        <f>B110/72</f>
        <v>7.7777777777777777</v>
      </c>
    </row>
    <row r="112" spans="1:3" x14ac:dyDescent="0.25">
      <c r="A112" t="s">
        <v>810</v>
      </c>
      <c r="B112" s="64">
        <v>668</v>
      </c>
      <c r="C112" s="74">
        <f>B112/72</f>
        <v>9.2777777777777786</v>
      </c>
    </row>
    <row r="113" spans="1:3" x14ac:dyDescent="0.25">
      <c r="B113" s="64">
        <v>661</v>
      </c>
      <c r="C113" s="74">
        <f>B113/72</f>
        <v>9.1805555555555554</v>
      </c>
    </row>
    <row r="114" spans="1:3" x14ac:dyDescent="0.25">
      <c r="B114" s="64">
        <v>630</v>
      </c>
      <c r="C114" s="74">
        <f>B114/72</f>
        <v>8.75</v>
      </c>
    </row>
    <row r="115" spans="1:3" x14ac:dyDescent="0.25">
      <c r="B115" s="64">
        <v>602</v>
      </c>
      <c r="C115" s="81">
        <f>B115/72</f>
        <v>8.3611111111111107</v>
      </c>
    </row>
    <row r="117" spans="1:3" x14ac:dyDescent="0.25">
      <c r="A117" t="s">
        <v>813</v>
      </c>
      <c r="B117" s="64">
        <v>668</v>
      </c>
      <c r="C117" s="74">
        <f>B117/72</f>
        <v>9.2777777777777786</v>
      </c>
    </row>
    <row r="118" spans="1:3" x14ac:dyDescent="0.25">
      <c r="B118" s="64">
        <v>655</v>
      </c>
      <c r="C118" s="74">
        <f>B118/72</f>
        <v>9.0972222222222214</v>
      </c>
    </row>
    <row r="119" spans="1:3" x14ac:dyDescent="0.25">
      <c r="B119" s="63">
        <v>113</v>
      </c>
      <c r="C119" s="81">
        <f>B119/72</f>
        <v>1.5694444444444444</v>
      </c>
    </row>
    <row r="121" spans="1:3" x14ac:dyDescent="0.25">
      <c r="B121" s="63"/>
    </row>
    <row r="122" spans="1:3" x14ac:dyDescent="0.25">
      <c r="B122" s="63"/>
    </row>
    <row r="124" spans="1:3" x14ac:dyDescent="0.25">
      <c r="A124" t="s">
        <v>812</v>
      </c>
      <c r="B124" s="64">
        <v>687</v>
      </c>
      <c r="C124" s="74">
        <f>B124/72</f>
        <v>9.5416666666666661</v>
      </c>
    </row>
    <row r="125" spans="1:3" x14ac:dyDescent="0.25">
      <c r="B125" s="64">
        <v>598</v>
      </c>
      <c r="C125" s="74">
        <f>B125/72</f>
        <v>8.3055555555555554</v>
      </c>
    </row>
    <row r="126" spans="1:3" x14ac:dyDescent="0.25">
      <c r="B126" s="63"/>
      <c r="C126" s="74">
        <f>B126/72</f>
        <v>0</v>
      </c>
    </row>
    <row r="127" spans="1:3" x14ac:dyDescent="0.25">
      <c r="C127" s="74"/>
    </row>
    <row r="128" spans="1:3" x14ac:dyDescent="0.25">
      <c r="A128" t="s">
        <v>873</v>
      </c>
      <c r="B128" s="64">
        <v>590</v>
      </c>
      <c r="C128" s="74">
        <f>B128/72</f>
        <v>8.1944444444444446</v>
      </c>
    </row>
    <row r="129" spans="1:3" x14ac:dyDescent="0.25">
      <c r="B129" s="63">
        <v>411</v>
      </c>
      <c r="C129" s="81">
        <f>B129/72</f>
        <v>5.708333333333333</v>
      </c>
    </row>
    <row r="130" spans="1:3" x14ac:dyDescent="0.25">
      <c r="C130" s="74"/>
    </row>
    <row r="131" spans="1:3" x14ac:dyDescent="0.25">
      <c r="C131" s="74"/>
    </row>
    <row r="132" spans="1:3" x14ac:dyDescent="0.25">
      <c r="A132" t="s">
        <v>874</v>
      </c>
      <c r="B132" s="64">
        <v>519</v>
      </c>
      <c r="C132" s="74">
        <f>B132/72</f>
        <v>7.208333333333333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EB767-3B5F-4340-8DE0-AF08CAC517F0}">
  <dimension ref="A1:C114"/>
  <sheetViews>
    <sheetView topLeftCell="A19" workbookViewId="0">
      <selection activeCell="J32" sqref="J32"/>
    </sheetView>
  </sheetViews>
  <sheetFormatPr defaultRowHeight="15" x14ac:dyDescent="0.25"/>
  <cols>
    <col min="2" max="2" width="9.140625" style="64"/>
  </cols>
  <sheetData>
    <row r="1" spans="1:3" x14ac:dyDescent="0.25">
      <c r="A1" s="27" t="s">
        <v>862</v>
      </c>
    </row>
    <row r="3" spans="1:3" x14ac:dyDescent="0.25">
      <c r="A3" s="27" t="s">
        <v>788</v>
      </c>
      <c r="B3" s="131"/>
      <c r="C3" s="27"/>
    </row>
    <row r="4" spans="1:3" x14ac:dyDescent="0.25">
      <c r="A4" s="27"/>
      <c r="B4" s="131"/>
      <c r="C4" s="27" t="s">
        <v>771</v>
      </c>
    </row>
    <row r="5" spans="1:3" x14ac:dyDescent="0.25">
      <c r="A5" t="s">
        <v>853</v>
      </c>
      <c r="B5" s="64">
        <v>547</v>
      </c>
      <c r="C5" s="65">
        <f>B5/72</f>
        <v>7.5972222222222223</v>
      </c>
    </row>
    <row r="6" spans="1:3" x14ac:dyDescent="0.25">
      <c r="B6" s="63">
        <v>517</v>
      </c>
      <c r="C6" s="81">
        <f>B6/72</f>
        <v>7.1805555555555554</v>
      </c>
    </row>
    <row r="7" spans="1:3" x14ac:dyDescent="0.25">
      <c r="C7" s="65"/>
    </row>
    <row r="8" spans="1:3" x14ac:dyDescent="0.25">
      <c r="A8" t="s">
        <v>852</v>
      </c>
      <c r="C8" s="65">
        <f t="shared" ref="C8:C110" si="0">B8/72</f>
        <v>0</v>
      </c>
    </row>
    <row r="9" spans="1:3" x14ac:dyDescent="0.25">
      <c r="C9" s="65"/>
    </row>
    <row r="10" spans="1:3" x14ac:dyDescent="0.25">
      <c r="A10" t="s">
        <v>822</v>
      </c>
      <c r="B10" s="64">
        <v>609</v>
      </c>
      <c r="C10" s="65">
        <f t="shared" si="0"/>
        <v>8.4583333333333339</v>
      </c>
    </row>
    <row r="11" spans="1:3" x14ac:dyDescent="0.25">
      <c r="B11" s="64">
        <v>538</v>
      </c>
      <c r="C11" s="65">
        <f t="shared" si="0"/>
        <v>7.4722222222222223</v>
      </c>
    </row>
    <row r="12" spans="1:3" x14ac:dyDescent="0.25">
      <c r="C12" s="65"/>
    </row>
    <row r="13" spans="1:3" x14ac:dyDescent="0.25">
      <c r="A13" t="s">
        <v>821</v>
      </c>
      <c r="B13" s="64">
        <v>639</v>
      </c>
      <c r="C13" s="65">
        <f t="shared" si="0"/>
        <v>8.875</v>
      </c>
    </row>
    <row r="14" spans="1:3" x14ac:dyDescent="0.25">
      <c r="B14" s="64">
        <v>612</v>
      </c>
      <c r="C14" s="65">
        <f t="shared" si="0"/>
        <v>8.5</v>
      </c>
    </row>
    <row r="15" spans="1:3" x14ac:dyDescent="0.25">
      <c r="B15" s="64">
        <v>548</v>
      </c>
      <c r="C15" s="65">
        <f t="shared" si="0"/>
        <v>7.6111111111111107</v>
      </c>
    </row>
    <row r="16" spans="1:3" x14ac:dyDescent="0.25">
      <c r="B16" s="64">
        <v>526</v>
      </c>
      <c r="C16" s="65">
        <f t="shared" ref="C16:C19" si="1">B16/72</f>
        <v>7.3055555555555554</v>
      </c>
    </row>
    <row r="17" spans="1:3" x14ac:dyDescent="0.25">
      <c r="B17" s="64">
        <v>495</v>
      </c>
      <c r="C17" s="65">
        <f t="shared" si="1"/>
        <v>6.875</v>
      </c>
    </row>
    <row r="18" spans="1:3" x14ac:dyDescent="0.25">
      <c r="B18" s="64">
        <v>479</v>
      </c>
      <c r="C18" s="65">
        <f t="shared" si="1"/>
        <v>6.6527777777777777</v>
      </c>
    </row>
    <row r="19" spans="1:3" x14ac:dyDescent="0.25">
      <c r="B19" s="63">
        <v>450</v>
      </c>
      <c r="C19" s="81">
        <f t="shared" si="1"/>
        <v>6.25</v>
      </c>
    </row>
    <row r="20" spans="1:3" x14ac:dyDescent="0.25">
      <c r="B20" s="63">
        <v>403</v>
      </c>
      <c r="C20" s="81">
        <f t="shared" si="0"/>
        <v>5.5972222222222223</v>
      </c>
    </row>
    <row r="21" spans="1:3" x14ac:dyDescent="0.25">
      <c r="B21" s="63">
        <v>367</v>
      </c>
      <c r="C21" s="81">
        <f t="shared" si="0"/>
        <v>5.0972222222222223</v>
      </c>
    </row>
    <row r="22" spans="1:3" x14ac:dyDescent="0.25">
      <c r="C22" s="65"/>
    </row>
    <row r="23" spans="1:3" x14ac:dyDescent="0.25">
      <c r="A23" t="s">
        <v>824</v>
      </c>
      <c r="B23" s="64">
        <v>622</v>
      </c>
      <c r="C23" s="65">
        <f t="shared" si="0"/>
        <v>8.6388888888888893</v>
      </c>
    </row>
    <row r="24" spans="1:3" x14ac:dyDescent="0.25">
      <c r="B24" s="64">
        <v>605</v>
      </c>
      <c r="C24" s="65">
        <f t="shared" si="0"/>
        <v>8.4027777777777786</v>
      </c>
    </row>
    <row r="25" spans="1:3" x14ac:dyDescent="0.25">
      <c r="B25" s="64">
        <v>579</v>
      </c>
      <c r="C25" s="65">
        <f t="shared" si="0"/>
        <v>8.0416666666666661</v>
      </c>
    </row>
    <row r="26" spans="1:3" x14ac:dyDescent="0.25">
      <c r="B26" s="64">
        <v>573</v>
      </c>
      <c r="C26" s="65">
        <f t="shared" si="0"/>
        <v>7.958333333333333</v>
      </c>
    </row>
    <row r="27" spans="1:3" x14ac:dyDescent="0.25">
      <c r="B27" s="64">
        <v>557</v>
      </c>
      <c r="C27" s="65">
        <f t="shared" si="0"/>
        <v>7.7361111111111107</v>
      </c>
    </row>
    <row r="28" spans="1:3" x14ac:dyDescent="0.25">
      <c r="B28" s="64">
        <v>533</v>
      </c>
      <c r="C28" s="65">
        <f t="shared" si="0"/>
        <v>7.4027777777777777</v>
      </c>
    </row>
    <row r="29" spans="1:3" x14ac:dyDescent="0.25">
      <c r="B29" s="63">
        <v>462</v>
      </c>
      <c r="C29" s="81">
        <f t="shared" si="0"/>
        <v>6.416666666666667</v>
      </c>
    </row>
    <row r="30" spans="1:3" x14ac:dyDescent="0.25">
      <c r="B30" s="63">
        <v>455</v>
      </c>
      <c r="C30" s="81">
        <f t="shared" si="0"/>
        <v>6.3194444444444446</v>
      </c>
    </row>
    <row r="31" spans="1:3" x14ac:dyDescent="0.25">
      <c r="B31" s="63">
        <v>380</v>
      </c>
      <c r="C31" s="81">
        <f t="shared" si="0"/>
        <v>5.2777777777777777</v>
      </c>
    </row>
    <row r="32" spans="1:3" x14ac:dyDescent="0.25">
      <c r="B32" s="63">
        <v>371</v>
      </c>
      <c r="C32" s="81">
        <f t="shared" si="0"/>
        <v>5.1527777777777777</v>
      </c>
    </row>
    <row r="33" spans="1:3" x14ac:dyDescent="0.25">
      <c r="C33" s="65"/>
    </row>
    <row r="34" spans="1:3" x14ac:dyDescent="0.25">
      <c r="A34" t="s">
        <v>823</v>
      </c>
      <c r="B34" s="64">
        <v>618</v>
      </c>
      <c r="C34" s="65">
        <f t="shared" si="0"/>
        <v>8.5833333333333339</v>
      </c>
    </row>
    <row r="35" spans="1:3" x14ac:dyDescent="0.25">
      <c r="B35" s="64">
        <v>594</v>
      </c>
      <c r="C35" s="65">
        <f t="shared" si="0"/>
        <v>8.25</v>
      </c>
    </row>
    <row r="36" spans="1:3" x14ac:dyDescent="0.25">
      <c r="B36" s="64">
        <v>578</v>
      </c>
      <c r="C36" s="65">
        <f t="shared" si="0"/>
        <v>8.0277777777777786</v>
      </c>
    </row>
    <row r="37" spans="1:3" x14ac:dyDescent="0.25">
      <c r="B37" s="64">
        <v>554</v>
      </c>
      <c r="C37" s="65">
        <f t="shared" si="0"/>
        <v>7.6944444444444446</v>
      </c>
    </row>
    <row r="38" spans="1:3" x14ac:dyDescent="0.25">
      <c r="B38" s="64">
        <v>554</v>
      </c>
      <c r="C38" s="65">
        <f t="shared" si="0"/>
        <v>7.6944444444444446</v>
      </c>
    </row>
    <row r="39" spans="1:3" x14ac:dyDescent="0.25">
      <c r="B39" s="64">
        <v>520</v>
      </c>
      <c r="C39" s="65">
        <f t="shared" si="0"/>
        <v>7.2222222222222223</v>
      </c>
    </row>
    <row r="40" spans="1:3" x14ac:dyDescent="0.25">
      <c r="B40" s="63">
        <v>498</v>
      </c>
      <c r="C40" s="81">
        <f t="shared" si="0"/>
        <v>6.916666666666667</v>
      </c>
    </row>
    <row r="41" spans="1:3" x14ac:dyDescent="0.25">
      <c r="B41" s="63">
        <v>414</v>
      </c>
      <c r="C41" s="81">
        <f t="shared" si="0"/>
        <v>5.75</v>
      </c>
    </row>
    <row r="42" spans="1:3" x14ac:dyDescent="0.25">
      <c r="B42" s="63">
        <v>325</v>
      </c>
      <c r="C42" s="81">
        <f t="shared" si="0"/>
        <v>4.5138888888888893</v>
      </c>
    </row>
    <row r="43" spans="1:3" x14ac:dyDescent="0.25">
      <c r="C43" s="65"/>
    </row>
    <row r="44" spans="1:3" x14ac:dyDescent="0.25">
      <c r="A44" t="s">
        <v>863</v>
      </c>
      <c r="B44" s="64">
        <v>572</v>
      </c>
      <c r="C44" s="65">
        <f t="shared" si="0"/>
        <v>7.9444444444444446</v>
      </c>
    </row>
    <row r="45" spans="1:3" x14ac:dyDescent="0.25">
      <c r="B45" s="64">
        <v>495</v>
      </c>
      <c r="C45" s="74">
        <f t="shared" si="0"/>
        <v>6.875</v>
      </c>
    </row>
    <row r="46" spans="1:3" x14ac:dyDescent="0.25">
      <c r="B46" s="63">
        <v>457</v>
      </c>
      <c r="C46" s="81">
        <f t="shared" si="0"/>
        <v>6.3472222222222223</v>
      </c>
    </row>
    <row r="47" spans="1:3" x14ac:dyDescent="0.25">
      <c r="C47" s="65"/>
    </row>
    <row r="48" spans="1:3" x14ac:dyDescent="0.25">
      <c r="A48" t="s">
        <v>864</v>
      </c>
      <c r="B48" s="63">
        <v>298</v>
      </c>
      <c r="C48" s="81">
        <f t="shared" si="0"/>
        <v>4.1388888888888893</v>
      </c>
    </row>
    <row r="49" spans="1:3" x14ac:dyDescent="0.25">
      <c r="C49" s="65"/>
    </row>
    <row r="50" spans="1:3" x14ac:dyDescent="0.25">
      <c r="A50" t="s">
        <v>806</v>
      </c>
      <c r="B50" s="64">
        <v>601</v>
      </c>
      <c r="C50" s="65">
        <f t="shared" si="0"/>
        <v>8.3472222222222214</v>
      </c>
    </row>
    <row r="51" spans="1:3" x14ac:dyDescent="0.25">
      <c r="B51" s="64">
        <v>593</v>
      </c>
      <c r="C51" s="65">
        <f t="shared" si="0"/>
        <v>8.2361111111111107</v>
      </c>
    </row>
    <row r="52" spans="1:3" x14ac:dyDescent="0.25">
      <c r="B52" s="64">
        <v>572</v>
      </c>
      <c r="C52" s="65">
        <f t="shared" ref="C52:C61" si="2">B52/72</f>
        <v>7.9444444444444446</v>
      </c>
    </row>
    <row r="53" spans="1:3" x14ac:dyDescent="0.25">
      <c r="B53" s="64">
        <v>568</v>
      </c>
      <c r="C53" s="65">
        <f t="shared" si="2"/>
        <v>7.8888888888888893</v>
      </c>
    </row>
    <row r="54" spans="1:3" x14ac:dyDescent="0.25">
      <c r="B54" s="64">
        <v>555</v>
      </c>
      <c r="C54" s="65">
        <f t="shared" si="2"/>
        <v>7.708333333333333</v>
      </c>
    </row>
    <row r="55" spans="1:3" x14ac:dyDescent="0.25">
      <c r="B55" s="64">
        <v>529</v>
      </c>
      <c r="C55" s="65">
        <f t="shared" si="2"/>
        <v>7.3472222222222223</v>
      </c>
    </row>
    <row r="56" spans="1:3" x14ac:dyDescent="0.25">
      <c r="B56" s="64">
        <v>527</v>
      </c>
      <c r="C56" s="65">
        <f t="shared" si="2"/>
        <v>7.3194444444444446</v>
      </c>
    </row>
    <row r="57" spans="1:3" x14ac:dyDescent="0.25">
      <c r="B57" s="64">
        <v>511</v>
      </c>
      <c r="C57" s="65">
        <f t="shared" si="2"/>
        <v>7.0972222222222223</v>
      </c>
    </row>
    <row r="58" spans="1:3" x14ac:dyDescent="0.25">
      <c r="B58" s="63">
        <v>429</v>
      </c>
      <c r="C58" s="81">
        <f t="shared" si="2"/>
        <v>5.958333333333333</v>
      </c>
    </row>
    <row r="59" spans="1:3" x14ac:dyDescent="0.25">
      <c r="B59" s="63">
        <v>354</v>
      </c>
      <c r="C59" s="81">
        <f t="shared" si="2"/>
        <v>4.916666666666667</v>
      </c>
    </row>
    <row r="60" spans="1:3" x14ac:dyDescent="0.25">
      <c r="B60" s="63">
        <v>333</v>
      </c>
      <c r="C60" s="81">
        <f t="shared" si="2"/>
        <v>4.625</v>
      </c>
    </row>
    <row r="61" spans="1:3" x14ac:dyDescent="0.25">
      <c r="B61" s="63">
        <v>302</v>
      </c>
      <c r="C61" s="81">
        <f t="shared" si="2"/>
        <v>4.1944444444444446</v>
      </c>
    </row>
    <row r="62" spans="1:3" x14ac:dyDescent="0.25">
      <c r="B62" s="63">
        <v>205</v>
      </c>
      <c r="C62" s="81">
        <f t="shared" si="0"/>
        <v>2.8472222222222223</v>
      </c>
    </row>
    <row r="64" spans="1:3" x14ac:dyDescent="0.25">
      <c r="A64" t="s">
        <v>805</v>
      </c>
      <c r="B64" s="64">
        <v>595</v>
      </c>
      <c r="C64" s="65">
        <f t="shared" si="0"/>
        <v>8.2638888888888893</v>
      </c>
    </row>
    <row r="65" spans="1:3" x14ac:dyDescent="0.25">
      <c r="B65" s="64">
        <v>551</v>
      </c>
      <c r="C65" s="65">
        <f t="shared" si="0"/>
        <v>7.6527777777777777</v>
      </c>
    </row>
    <row r="66" spans="1:3" x14ac:dyDescent="0.25">
      <c r="B66" s="64">
        <v>479</v>
      </c>
      <c r="C66" s="74">
        <f t="shared" ref="C66" si="3">B66/72</f>
        <v>6.6527777777777777</v>
      </c>
    </row>
    <row r="67" spans="1:3" x14ac:dyDescent="0.25">
      <c r="B67" s="63">
        <v>413</v>
      </c>
      <c r="C67" s="81">
        <f t="shared" si="0"/>
        <v>5.7361111111111107</v>
      </c>
    </row>
    <row r="68" spans="1:3" x14ac:dyDescent="0.25">
      <c r="B68" s="63">
        <v>310</v>
      </c>
      <c r="C68" s="81">
        <f t="shared" si="0"/>
        <v>4.3055555555555554</v>
      </c>
    </row>
    <row r="69" spans="1:3" x14ac:dyDescent="0.25">
      <c r="B69" s="63">
        <v>248</v>
      </c>
      <c r="C69" s="81">
        <f t="shared" si="0"/>
        <v>3.4444444444444446</v>
      </c>
    </row>
    <row r="70" spans="1:3" x14ac:dyDescent="0.25">
      <c r="C70" s="65"/>
    </row>
    <row r="71" spans="1:3" x14ac:dyDescent="0.25">
      <c r="A71" t="s">
        <v>808</v>
      </c>
      <c r="B71" s="64">
        <v>671</v>
      </c>
      <c r="C71" s="65">
        <f t="shared" si="0"/>
        <v>9.3194444444444446</v>
      </c>
    </row>
    <row r="72" spans="1:3" x14ac:dyDescent="0.25">
      <c r="B72" s="64">
        <v>638</v>
      </c>
      <c r="C72" s="65">
        <f t="shared" si="0"/>
        <v>8.8611111111111107</v>
      </c>
    </row>
    <row r="73" spans="1:3" x14ac:dyDescent="0.25">
      <c r="B73" s="64">
        <v>570</v>
      </c>
      <c r="C73" s="65">
        <f t="shared" ref="C73:C74" si="4">B73/72</f>
        <v>7.916666666666667</v>
      </c>
    </row>
    <row r="74" spans="1:3" x14ac:dyDescent="0.25">
      <c r="B74" s="64">
        <v>561</v>
      </c>
      <c r="C74" s="65">
        <f t="shared" si="4"/>
        <v>7.791666666666667</v>
      </c>
    </row>
    <row r="75" spans="1:3" x14ac:dyDescent="0.25">
      <c r="B75" s="64">
        <v>500</v>
      </c>
      <c r="C75" s="65">
        <f t="shared" si="0"/>
        <v>6.9444444444444446</v>
      </c>
    </row>
    <row r="76" spans="1:3" x14ac:dyDescent="0.25">
      <c r="B76" s="64">
        <v>482</v>
      </c>
      <c r="C76" s="65">
        <f t="shared" si="0"/>
        <v>6.6944444444444446</v>
      </c>
    </row>
    <row r="77" spans="1:3" x14ac:dyDescent="0.25">
      <c r="B77" s="63">
        <v>459</v>
      </c>
      <c r="C77" s="81">
        <f t="shared" si="0"/>
        <v>6.375</v>
      </c>
    </row>
    <row r="78" spans="1:3" x14ac:dyDescent="0.25">
      <c r="B78" s="63">
        <v>446</v>
      </c>
      <c r="C78" s="81">
        <f t="shared" si="0"/>
        <v>6.1944444444444446</v>
      </c>
    </row>
    <row r="79" spans="1:3" x14ac:dyDescent="0.25">
      <c r="C79" s="65"/>
    </row>
    <row r="80" spans="1:3" x14ac:dyDescent="0.25">
      <c r="A80" t="s">
        <v>807</v>
      </c>
      <c r="B80" s="64">
        <v>595</v>
      </c>
      <c r="C80" s="65">
        <f t="shared" si="0"/>
        <v>8.2638888888888893</v>
      </c>
    </row>
    <row r="81" spans="1:3" x14ac:dyDescent="0.25">
      <c r="B81" s="64">
        <v>551</v>
      </c>
      <c r="C81" s="65">
        <f t="shared" si="0"/>
        <v>7.6527777777777777</v>
      </c>
    </row>
    <row r="82" spans="1:3" x14ac:dyDescent="0.25">
      <c r="B82" s="64">
        <v>479</v>
      </c>
      <c r="C82" s="65">
        <f t="shared" si="0"/>
        <v>6.6527777777777777</v>
      </c>
    </row>
    <row r="83" spans="1:3" x14ac:dyDescent="0.25">
      <c r="B83" s="63">
        <v>413</v>
      </c>
      <c r="C83" s="81">
        <f t="shared" si="0"/>
        <v>5.7361111111111107</v>
      </c>
    </row>
    <row r="84" spans="1:3" x14ac:dyDescent="0.25">
      <c r="B84" s="63">
        <v>310</v>
      </c>
      <c r="C84" s="81">
        <f t="shared" si="0"/>
        <v>4.3055555555555554</v>
      </c>
    </row>
    <row r="85" spans="1:3" x14ac:dyDescent="0.25">
      <c r="B85" s="63">
        <v>248</v>
      </c>
      <c r="C85" s="81">
        <f t="shared" si="0"/>
        <v>3.4444444444444446</v>
      </c>
    </row>
    <row r="86" spans="1:3" x14ac:dyDescent="0.25">
      <c r="C86" s="65"/>
    </row>
    <row r="87" spans="1:3" x14ac:dyDescent="0.25">
      <c r="A87" t="s">
        <v>851</v>
      </c>
      <c r="B87" s="64">
        <v>542</v>
      </c>
      <c r="C87" s="65">
        <f t="shared" si="0"/>
        <v>7.5277777777777777</v>
      </c>
    </row>
    <row r="88" spans="1:3" x14ac:dyDescent="0.25">
      <c r="B88"/>
    </row>
    <row r="89" spans="1:3" x14ac:dyDescent="0.25">
      <c r="C89" s="65"/>
    </row>
    <row r="90" spans="1:3" x14ac:dyDescent="0.25">
      <c r="A90" t="s">
        <v>811</v>
      </c>
      <c r="B90" s="64">
        <v>652</v>
      </c>
      <c r="C90" s="65">
        <f>B90/72</f>
        <v>9.0555555555555554</v>
      </c>
    </row>
    <row r="91" spans="1:3" x14ac:dyDescent="0.25">
      <c r="B91" s="64">
        <v>630</v>
      </c>
      <c r="C91" s="65">
        <f t="shared" ref="C91:C92" si="5">B91/72</f>
        <v>8.75</v>
      </c>
    </row>
    <row r="92" spans="1:3" x14ac:dyDescent="0.25">
      <c r="B92" s="63">
        <v>410</v>
      </c>
      <c r="C92" s="81">
        <f t="shared" si="5"/>
        <v>5.6944444444444446</v>
      </c>
    </row>
    <row r="93" spans="1:3" x14ac:dyDescent="0.25">
      <c r="C93" s="65"/>
    </row>
    <row r="94" spans="1:3" x14ac:dyDescent="0.25">
      <c r="A94" t="s">
        <v>810</v>
      </c>
      <c r="B94" s="64">
        <v>680</v>
      </c>
      <c r="C94" s="65">
        <f t="shared" si="0"/>
        <v>9.4444444444444446</v>
      </c>
    </row>
    <row r="95" spans="1:3" x14ac:dyDescent="0.25">
      <c r="B95" s="64">
        <v>679</v>
      </c>
      <c r="C95" s="65">
        <f t="shared" si="0"/>
        <v>9.4305555555555554</v>
      </c>
    </row>
    <row r="96" spans="1:3" x14ac:dyDescent="0.25">
      <c r="B96" s="64">
        <v>602</v>
      </c>
      <c r="C96" s="65">
        <f t="shared" si="0"/>
        <v>8.3611111111111107</v>
      </c>
    </row>
    <row r="97" spans="1:3" x14ac:dyDescent="0.25">
      <c r="C97" s="65"/>
    </row>
    <row r="98" spans="1:3" x14ac:dyDescent="0.25">
      <c r="C98" s="65"/>
    </row>
    <row r="99" spans="1:3" x14ac:dyDescent="0.25">
      <c r="A99" t="s">
        <v>813</v>
      </c>
      <c r="B99" s="63">
        <v>561</v>
      </c>
      <c r="C99" s="81">
        <f t="shared" si="0"/>
        <v>7.791666666666667</v>
      </c>
    </row>
    <row r="100" spans="1:3" x14ac:dyDescent="0.25">
      <c r="C100" s="65">
        <f t="shared" si="0"/>
        <v>0</v>
      </c>
    </row>
    <row r="101" spans="1:3" x14ac:dyDescent="0.25">
      <c r="C101" s="65">
        <f t="shared" si="0"/>
        <v>0</v>
      </c>
    </row>
    <row r="102" spans="1:3" x14ac:dyDescent="0.25">
      <c r="C102" s="65">
        <f t="shared" si="0"/>
        <v>0</v>
      </c>
    </row>
    <row r="103" spans="1:3" x14ac:dyDescent="0.25">
      <c r="B103" s="63"/>
      <c r="C103" s="65">
        <f t="shared" si="0"/>
        <v>0</v>
      </c>
    </row>
    <row r="104" spans="1:3" x14ac:dyDescent="0.25">
      <c r="B104" s="63"/>
      <c r="C104" s="65">
        <f t="shared" si="0"/>
        <v>0</v>
      </c>
    </row>
    <row r="105" spans="1:3" x14ac:dyDescent="0.25">
      <c r="C105" s="65"/>
    </row>
    <row r="106" spans="1:3" x14ac:dyDescent="0.25">
      <c r="A106" t="s">
        <v>812</v>
      </c>
      <c r="B106" s="64">
        <v>680</v>
      </c>
      <c r="C106" s="65">
        <f t="shared" si="0"/>
        <v>9.4444444444444446</v>
      </c>
    </row>
    <row r="107" spans="1:3" x14ac:dyDescent="0.25">
      <c r="B107" s="64">
        <v>577</v>
      </c>
      <c r="C107" s="65">
        <f t="shared" si="0"/>
        <v>8.0138888888888893</v>
      </c>
    </row>
    <row r="108" spans="1:3" x14ac:dyDescent="0.25">
      <c r="B108" s="63">
        <v>510</v>
      </c>
      <c r="C108" s="81">
        <f t="shared" si="0"/>
        <v>7.083333333333333</v>
      </c>
    </row>
    <row r="109" spans="1:3" x14ac:dyDescent="0.25">
      <c r="C109" s="65"/>
    </row>
    <row r="110" spans="1:3" x14ac:dyDescent="0.25">
      <c r="A110" t="s">
        <v>865</v>
      </c>
      <c r="B110" s="64">
        <v>463</v>
      </c>
      <c r="C110" s="65">
        <f t="shared" si="0"/>
        <v>6.4305555555555554</v>
      </c>
    </row>
    <row r="111" spans="1:3" x14ac:dyDescent="0.25">
      <c r="B111"/>
    </row>
    <row r="114" spans="1:3" x14ac:dyDescent="0.25">
      <c r="A114" t="s">
        <v>866</v>
      </c>
      <c r="B114" s="64">
        <v>503</v>
      </c>
      <c r="C114" s="65">
        <f t="shared" ref="C114" si="6">B114/72</f>
        <v>6.9861111111111107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40BC5-E58E-45BE-86BB-AE2553C3E19A}">
  <dimension ref="A1:E221"/>
  <sheetViews>
    <sheetView workbookViewId="0">
      <pane ySplit="2" topLeftCell="A155" activePane="bottomLeft" state="frozen"/>
      <selection activeCell="B7" sqref="B7"/>
      <selection pane="bottomLeft" activeCell="B7" sqref="B7"/>
    </sheetView>
  </sheetViews>
  <sheetFormatPr defaultRowHeight="15" x14ac:dyDescent="0.25"/>
  <cols>
    <col min="1" max="4" width="9.140625" style="27"/>
    <col min="5" max="5" width="38.5703125" style="27" bestFit="1" customWidth="1"/>
    <col min="6" max="16384" width="9.140625" style="27"/>
  </cols>
  <sheetData>
    <row r="1" spans="1:5" x14ac:dyDescent="0.25">
      <c r="A1" s="27" t="s">
        <v>872</v>
      </c>
    </row>
    <row r="2" spans="1:5" x14ac:dyDescent="0.25">
      <c r="A2" s="22" t="s">
        <v>767</v>
      </c>
      <c r="B2" s="22" t="s">
        <v>768</v>
      </c>
      <c r="C2" s="22" t="s">
        <v>771</v>
      </c>
      <c r="D2" s="22" t="s">
        <v>769</v>
      </c>
      <c r="E2" s="22" t="s">
        <v>770</v>
      </c>
    </row>
    <row r="3" spans="1:5" x14ac:dyDescent="0.25">
      <c r="A3" s="116" t="s">
        <v>825</v>
      </c>
      <c r="B3">
        <v>566</v>
      </c>
      <c r="C3" s="65">
        <f t="shared" ref="C3:C98" si="0">B3/72</f>
        <v>7.8611111111111107</v>
      </c>
      <c r="D3"/>
    </row>
    <row r="4" spans="1:5" x14ac:dyDescent="0.25">
      <c r="A4" s="116" t="s">
        <v>825</v>
      </c>
      <c r="B4">
        <v>542</v>
      </c>
      <c r="C4" s="65">
        <f t="shared" si="0"/>
        <v>7.5277777777777777</v>
      </c>
      <c r="D4"/>
    </row>
    <row r="5" spans="1:5" x14ac:dyDescent="0.25">
      <c r="A5" s="116" t="s">
        <v>825</v>
      </c>
      <c r="B5">
        <v>537</v>
      </c>
      <c r="C5" s="65">
        <f t="shared" si="0"/>
        <v>7.458333333333333</v>
      </c>
      <c r="D5"/>
    </row>
    <row r="6" spans="1:5" x14ac:dyDescent="0.25">
      <c r="A6" s="116" t="s">
        <v>825</v>
      </c>
      <c r="B6">
        <v>516</v>
      </c>
      <c r="C6" s="65">
        <f t="shared" si="0"/>
        <v>7.166666666666667</v>
      </c>
      <c r="D6"/>
    </row>
    <row r="7" spans="1:5" x14ac:dyDescent="0.25">
      <c r="A7" s="116" t="s">
        <v>825</v>
      </c>
      <c r="B7">
        <v>514</v>
      </c>
      <c r="C7" s="65">
        <f t="shared" si="0"/>
        <v>7.1388888888888893</v>
      </c>
      <c r="D7"/>
    </row>
    <row r="8" spans="1:5" x14ac:dyDescent="0.25">
      <c r="A8" s="116" t="s">
        <v>825</v>
      </c>
      <c r="B8" s="63">
        <v>470</v>
      </c>
      <c r="C8" s="81">
        <f t="shared" si="0"/>
        <v>6.5277777777777777</v>
      </c>
      <c r="D8"/>
    </row>
    <row r="9" spans="1:5" x14ac:dyDescent="0.25">
      <c r="A9" s="116" t="s">
        <v>825</v>
      </c>
      <c r="B9" s="63">
        <v>466</v>
      </c>
      <c r="C9" s="81">
        <f t="shared" si="0"/>
        <v>6.4722222222222223</v>
      </c>
      <c r="D9"/>
    </row>
    <row r="10" spans="1:5" x14ac:dyDescent="0.25">
      <c r="A10" s="116" t="s">
        <v>825</v>
      </c>
      <c r="B10"/>
      <c r="C10" s="65"/>
      <c r="D10"/>
    </row>
    <row r="11" spans="1:5" x14ac:dyDescent="0.25">
      <c r="A11" s="116" t="s">
        <v>825</v>
      </c>
      <c r="B11" s="63"/>
      <c r="C11" s="65"/>
      <c r="D11"/>
    </row>
    <row r="12" spans="1:5" x14ac:dyDescent="0.25">
      <c r="A12" s="116" t="s">
        <v>825</v>
      </c>
      <c r="B12" s="63"/>
      <c r="C12" s="65"/>
      <c r="D12"/>
    </row>
    <row r="13" spans="1:5" x14ac:dyDescent="0.25">
      <c r="A13" s="116" t="s">
        <v>825</v>
      </c>
      <c r="B13" s="63"/>
      <c r="C13" s="65"/>
      <c r="D13"/>
    </row>
    <row r="14" spans="1:5" x14ac:dyDescent="0.25">
      <c r="A14" s="111"/>
      <c r="B14"/>
      <c r="C14" s="65"/>
      <c r="D14"/>
    </row>
    <row r="15" spans="1:5" x14ac:dyDescent="0.25">
      <c r="A15" s="116" t="s">
        <v>850</v>
      </c>
      <c r="B15" s="64">
        <v>631</v>
      </c>
      <c r="C15" s="65">
        <f t="shared" si="0"/>
        <v>8.7638888888888893</v>
      </c>
      <c r="D15"/>
    </row>
    <row r="16" spans="1:5" x14ac:dyDescent="0.25">
      <c r="A16" s="116" t="s">
        <v>850</v>
      </c>
      <c r="B16" s="64">
        <v>628</v>
      </c>
      <c r="C16" s="65">
        <f t="shared" si="0"/>
        <v>8.7222222222222214</v>
      </c>
      <c r="D16"/>
    </row>
    <row r="17" spans="1:4" x14ac:dyDescent="0.25">
      <c r="A17" s="116" t="s">
        <v>850</v>
      </c>
      <c r="B17" s="64">
        <v>612</v>
      </c>
      <c r="C17" s="65">
        <f t="shared" si="0"/>
        <v>8.5</v>
      </c>
      <c r="D17"/>
    </row>
    <row r="18" spans="1:4" x14ac:dyDescent="0.25">
      <c r="A18" s="116" t="s">
        <v>850</v>
      </c>
      <c r="B18" s="64">
        <v>602</v>
      </c>
      <c r="C18" s="65">
        <f t="shared" si="0"/>
        <v>8.3611111111111107</v>
      </c>
      <c r="D18"/>
    </row>
    <row r="19" spans="1:4" x14ac:dyDescent="0.25">
      <c r="A19" s="116" t="s">
        <v>850</v>
      </c>
      <c r="B19" s="64">
        <v>589</v>
      </c>
      <c r="C19" s="65">
        <f t="shared" si="0"/>
        <v>8.1805555555555554</v>
      </c>
      <c r="D19"/>
    </row>
    <row r="20" spans="1:4" x14ac:dyDescent="0.25">
      <c r="A20" s="116" t="s">
        <v>850</v>
      </c>
      <c r="B20" s="64">
        <v>586</v>
      </c>
      <c r="C20" s="65">
        <f t="shared" si="0"/>
        <v>8.1388888888888893</v>
      </c>
      <c r="D20"/>
    </row>
    <row r="21" spans="1:4" x14ac:dyDescent="0.25">
      <c r="A21" s="116" t="s">
        <v>850</v>
      </c>
      <c r="B21" s="64">
        <v>571</v>
      </c>
      <c r="C21" s="65">
        <f t="shared" si="0"/>
        <v>7.9305555555555554</v>
      </c>
      <c r="D21"/>
    </row>
    <row r="22" spans="1:4" x14ac:dyDescent="0.25">
      <c r="A22" s="116" t="s">
        <v>850</v>
      </c>
      <c r="B22" s="64">
        <v>570</v>
      </c>
      <c r="C22" s="65">
        <f t="shared" si="0"/>
        <v>7.916666666666667</v>
      </c>
      <c r="D22"/>
    </row>
    <row r="23" spans="1:4" x14ac:dyDescent="0.25">
      <c r="A23" s="116" t="s">
        <v>850</v>
      </c>
      <c r="B23" s="64">
        <v>564</v>
      </c>
      <c r="C23" s="65">
        <f t="shared" si="0"/>
        <v>7.833333333333333</v>
      </c>
      <c r="D23"/>
    </row>
    <row r="24" spans="1:4" x14ac:dyDescent="0.25">
      <c r="A24" s="116" t="s">
        <v>850</v>
      </c>
      <c r="B24" s="64">
        <v>549</v>
      </c>
      <c r="C24" s="65">
        <f t="shared" si="0"/>
        <v>7.625</v>
      </c>
      <c r="D24"/>
    </row>
    <row r="25" spans="1:4" x14ac:dyDescent="0.25">
      <c r="A25" s="116" t="s">
        <v>850</v>
      </c>
      <c r="B25" s="64">
        <v>538</v>
      </c>
      <c r="C25" s="65">
        <f t="shared" si="0"/>
        <v>7.4722222222222223</v>
      </c>
      <c r="D25"/>
    </row>
    <row r="26" spans="1:4" x14ac:dyDescent="0.25">
      <c r="A26" s="116" t="s">
        <v>850</v>
      </c>
      <c r="B26" s="64">
        <v>525</v>
      </c>
      <c r="C26" s="65">
        <f t="shared" si="0"/>
        <v>7.291666666666667</v>
      </c>
      <c r="D26"/>
    </row>
    <row r="27" spans="1:4" x14ac:dyDescent="0.25">
      <c r="A27" s="116" t="s">
        <v>850</v>
      </c>
      <c r="B27" s="63">
        <v>511</v>
      </c>
      <c r="C27" s="81">
        <f t="shared" si="0"/>
        <v>7.0972222222222223</v>
      </c>
      <c r="D27"/>
    </row>
    <row r="28" spans="1:4" x14ac:dyDescent="0.25">
      <c r="A28" s="116" t="s">
        <v>850</v>
      </c>
      <c r="B28" s="63">
        <v>507</v>
      </c>
      <c r="C28" s="81">
        <f t="shared" si="0"/>
        <v>7.041666666666667</v>
      </c>
      <c r="D28"/>
    </row>
    <row r="29" spans="1:4" x14ac:dyDescent="0.25">
      <c r="A29" s="116" t="s">
        <v>850</v>
      </c>
      <c r="B29" s="63">
        <v>494</v>
      </c>
      <c r="C29" s="81">
        <f t="shared" si="0"/>
        <v>6.8611111111111107</v>
      </c>
      <c r="D29"/>
    </row>
    <row r="30" spans="1:4" x14ac:dyDescent="0.25">
      <c r="A30" s="116" t="s">
        <v>850</v>
      </c>
      <c r="B30" s="63">
        <v>483</v>
      </c>
      <c r="C30" s="81">
        <f t="shared" si="0"/>
        <v>6.708333333333333</v>
      </c>
      <c r="D30"/>
    </row>
    <row r="31" spans="1:4" x14ac:dyDescent="0.25">
      <c r="A31" s="116" t="s">
        <v>850</v>
      </c>
      <c r="B31" s="63"/>
      <c r="C31" s="65">
        <f t="shared" si="0"/>
        <v>0</v>
      </c>
      <c r="D31"/>
    </row>
    <row r="32" spans="1:4" x14ac:dyDescent="0.25">
      <c r="A32" s="116" t="s">
        <v>850</v>
      </c>
      <c r="B32" s="63"/>
      <c r="C32" s="65">
        <f t="shared" si="0"/>
        <v>0</v>
      </c>
      <c r="D32"/>
    </row>
    <row r="33" spans="1:4" x14ac:dyDescent="0.25">
      <c r="A33" s="111"/>
      <c r="C33" s="65"/>
    </row>
    <row r="34" spans="1:4" x14ac:dyDescent="0.25">
      <c r="A34" s="116" t="s">
        <v>827</v>
      </c>
      <c r="B34">
        <v>563</v>
      </c>
      <c r="C34" s="65">
        <f t="shared" si="0"/>
        <v>7.8194444444444446</v>
      </c>
      <c r="D34"/>
    </row>
    <row r="35" spans="1:4" x14ac:dyDescent="0.25">
      <c r="A35" s="116" t="s">
        <v>827</v>
      </c>
      <c r="B35">
        <v>546</v>
      </c>
      <c r="C35" s="65">
        <f t="shared" si="0"/>
        <v>7.583333333333333</v>
      </c>
      <c r="D35"/>
    </row>
    <row r="36" spans="1:4" x14ac:dyDescent="0.25">
      <c r="A36" s="116" t="s">
        <v>827</v>
      </c>
      <c r="B36">
        <v>537</v>
      </c>
      <c r="C36" s="65">
        <f t="shared" si="0"/>
        <v>7.458333333333333</v>
      </c>
      <c r="D36"/>
    </row>
    <row r="37" spans="1:4" x14ac:dyDescent="0.25">
      <c r="A37" s="116" t="s">
        <v>827</v>
      </c>
      <c r="B37">
        <v>530</v>
      </c>
      <c r="C37" s="101">
        <f t="shared" si="0"/>
        <v>7.3611111111111107</v>
      </c>
      <c r="D37" t="s">
        <v>868</v>
      </c>
    </row>
    <row r="38" spans="1:4" x14ac:dyDescent="0.25">
      <c r="A38" s="116" t="s">
        <v>827</v>
      </c>
      <c r="B38" s="63">
        <v>498</v>
      </c>
      <c r="C38" s="81">
        <f t="shared" si="0"/>
        <v>6.916666666666667</v>
      </c>
      <c r="D38"/>
    </row>
    <row r="39" spans="1:4" x14ac:dyDescent="0.25">
      <c r="A39" s="116" t="s">
        <v>827</v>
      </c>
      <c r="B39"/>
      <c r="C39" s="65">
        <f t="shared" si="0"/>
        <v>0</v>
      </c>
      <c r="D39"/>
    </row>
    <row r="40" spans="1:4" x14ac:dyDescent="0.25">
      <c r="A40" s="116" t="s">
        <v>827</v>
      </c>
      <c r="B40"/>
      <c r="C40" s="65">
        <f t="shared" si="0"/>
        <v>0</v>
      </c>
      <c r="D40"/>
    </row>
    <row r="41" spans="1:4" x14ac:dyDescent="0.25">
      <c r="A41" s="116" t="s">
        <v>827</v>
      </c>
      <c r="B41" s="63"/>
      <c r="C41" s="65">
        <f t="shared" si="0"/>
        <v>0</v>
      </c>
      <c r="D41"/>
    </row>
    <row r="42" spans="1:4" x14ac:dyDescent="0.25">
      <c r="A42" s="116" t="s">
        <v>827</v>
      </c>
      <c r="B42" s="63"/>
      <c r="C42" s="65">
        <f t="shared" si="0"/>
        <v>0</v>
      </c>
      <c r="D42"/>
    </row>
    <row r="43" spans="1:4" x14ac:dyDescent="0.25">
      <c r="A43" s="111"/>
      <c r="C43" s="65"/>
    </row>
    <row r="44" spans="1:4" x14ac:dyDescent="0.25">
      <c r="A44" s="116" t="s">
        <v>828</v>
      </c>
      <c r="B44">
        <v>617</v>
      </c>
      <c r="C44" s="65">
        <f t="shared" si="0"/>
        <v>8.5694444444444446</v>
      </c>
    </row>
    <row r="45" spans="1:4" x14ac:dyDescent="0.25">
      <c r="A45" s="116" t="s">
        <v>828</v>
      </c>
      <c r="B45">
        <v>603</v>
      </c>
      <c r="C45" s="65">
        <f t="shared" si="0"/>
        <v>8.375</v>
      </c>
    </row>
    <row r="46" spans="1:4" x14ac:dyDescent="0.25">
      <c r="A46" s="116" t="s">
        <v>828</v>
      </c>
      <c r="B46">
        <v>584</v>
      </c>
      <c r="C46" s="65">
        <f t="shared" si="0"/>
        <v>8.1111111111111107</v>
      </c>
    </row>
    <row r="47" spans="1:4" x14ac:dyDescent="0.25">
      <c r="A47" s="116" t="s">
        <v>828</v>
      </c>
      <c r="B47">
        <v>580</v>
      </c>
      <c r="C47" s="65">
        <f t="shared" si="0"/>
        <v>8.0555555555555554</v>
      </c>
    </row>
    <row r="48" spans="1:4" x14ac:dyDescent="0.25">
      <c r="A48" s="116" t="s">
        <v>828</v>
      </c>
      <c r="B48" s="63">
        <v>520</v>
      </c>
      <c r="C48" s="81">
        <f t="shared" si="0"/>
        <v>7.2222222222222223</v>
      </c>
    </row>
    <row r="49" spans="1:4" x14ac:dyDescent="0.25">
      <c r="A49" s="116" t="s">
        <v>828</v>
      </c>
      <c r="B49" s="63">
        <v>468</v>
      </c>
      <c r="C49" s="81">
        <f t="shared" si="0"/>
        <v>6.5</v>
      </c>
    </row>
    <row r="50" spans="1:4" x14ac:dyDescent="0.25">
      <c r="C50" s="112"/>
    </row>
    <row r="51" spans="1:4" x14ac:dyDescent="0.25">
      <c r="C51" s="112"/>
    </row>
    <row r="52" spans="1:4" x14ac:dyDescent="0.25">
      <c r="A52" s="116" t="s">
        <v>843</v>
      </c>
      <c r="B52">
        <v>616</v>
      </c>
      <c r="C52" s="65">
        <f t="shared" si="0"/>
        <v>8.5555555555555554</v>
      </c>
      <c r="D52"/>
    </row>
    <row r="53" spans="1:4" x14ac:dyDescent="0.25">
      <c r="A53" s="116" t="s">
        <v>843</v>
      </c>
      <c r="B53">
        <v>589</v>
      </c>
      <c r="C53" s="65">
        <f t="shared" si="0"/>
        <v>8.1805555555555554</v>
      </c>
      <c r="D53"/>
    </row>
    <row r="54" spans="1:4" x14ac:dyDescent="0.25">
      <c r="A54" s="116" t="s">
        <v>843</v>
      </c>
      <c r="B54">
        <v>584</v>
      </c>
      <c r="C54" s="65">
        <f t="shared" si="0"/>
        <v>8.1111111111111107</v>
      </c>
      <c r="D54" t="s">
        <v>869</v>
      </c>
    </row>
    <row r="55" spans="1:4" x14ac:dyDescent="0.25">
      <c r="A55" s="116" t="s">
        <v>843</v>
      </c>
      <c r="B55">
        <v>556</v>
      </c>
      <c r="C55" s="65">
        <f t="shared" si="0"/>
        <v>7.7222222222222223</v>
      </c>
      <c r="D55" t="s">
        <v>869</v>
      </c>
    </row>
    <row r="56" spans="1:4" x14ac:dyDescent="0.25">
      <c r="A56" s="116" t="s">
        <v>843</v>
      </c>
      <c r="B56">
        <v>553</v>
      </c>
      <c r="C56" s="65">
        <f t="shared" si="0"/>
        <v>7.6805555555555554</v>
      </c>
      <c r="D56" t="s">
        <v>869</v>
      </c>
    </row>
    <row r="57" spans="1:4" x14ac:dyDescent="0.25">
      <c r="A57" s="116" t="s">
        <v>843</v>
      </c>
      <c r="B57">
        <v>542</v>
      </c>
      <c r="C57" s="65">
        <f t="shared" si="0"/>
        <v>7.5277777777777777</v>
      </c>
      <c r="D57"/>
    </row>
    <row r="58" spans="1:4" x14ac:dyDescent="0.25">
      <c r="A58" s="116" t="s">
        <v>843</v>
      </c>
      <c r="B58">
        <v>537</v>
      </c>
      <c r="C58" s="65">
        <f t="shared" si="0"/>
        <v>7.458333333333333</v>
      </c>
      <c r="D58"/>
    </row>
    <row r="59" spans="1:4" x14ac:dyDescent="0.25">
      <c r="A59" s="116" t="s">
        <v>843</v>
      </c>
      <c r="B59">
        <v>513</v>
      </c>
      <c r="C59" s="65">
        <f t="shared" si="0"/>
        <v>7.125</v>
      </c>
      <c r="D59" t="s">
        <v>869</v>
      </c>
    </row>
    <row r="60" spans="1:4" x14ac:dyDescent="0.25">
      <c r="A60" s="116" t="s">
        <v>843</v>
      </c>
      <c r="B60">
        <v>500</v>
      </c>
      <c r="C60" s="65">
        <f t="shared" si="0"/>
        <v>6.9444444444444446</v>
      </c>
      <c r="D60" t="s">
        <v>869</v>
      </c>
    </row>
    <row r="61" spans="1:4" x14ac:dyDescent="0.25">
      <c r="A61" s="116" t="s">
        <v>843</v>
      </c>
      <c r="B61">
        <v>499</v>
      </c>
      <c r="C61" s="65">
        <f t="shared" si="0"/>
        <v>6.9305555555555554</v>
      </c>
      <c r="D61"/>
    </row>
    <row r="62" spans="1:4" x14ac:dyDescent="0.25">
      <c r="A62" s="116" t="s">
        <v>843</v>
      </c>
      <c r="B62">
        <v>498</v>
      </c>
      <c r="C62" s="65">
        <f t="shared" si="0"/>
        <v>6.916666666666667</v>
      </c>
      <c r="D62"/>
    </row>
    <row r="63" spans="1:4" x14ac:dyDescent="0.25">
      <c r="A63" s="116" t="s">
        <v>843</v>
      </c>
      <c r="B63" s="63">
        <v>451</v>
      </c>
      <c r="C63" s="81">
        <f t="shared" si="0"/>
        <v>6.2638888888888893</v>
      </c>
      <c r="D63"/>
    </row>
    <row r="64" spans="1:4" x14ac:dyDescent="0.25">
      <c r="A64" s="116" t="s">
        <v>843</v>
      </c>
      <c r="B64" s="63">
        <v>433</v>
      </c>
      <c r="C64" s="81">
        <f t="shared" si="0"/>
        <v>6.0138888888888893</v>
      </c>
      <c r="D64" t="s">
        <v>869</v>
      </c>
    </row>
    <row r="65" spans="1:4" x14ac:dyDescent="0.25">
      <c r="A65" s="116" t="s">
        <v>843</v>
      </c>
      <c r="B65" s="64"/>
      <c r="C65" s="74"/>
      <c r="D65"/>
    </row>
    <row r="66" spans="1:4" x14ac:dyDescent="0.25">
      <c r="A66" s="116" t="s">
        <v>843</v>
      </c>
      <c r="B66" s="64"/>
      <c r="C66" s="74"/>
      <c r="D66"/>
    </row>
    <row r="67" spans="1:4" x14ac:dyDescent="0.25">
      <c r="A67" s="116" t="s">
        <v>843</v>
      </c>
      <c r="B67" s="63"/>
      <c r="C67" s="81"/>
      <c r="D67"/>
    </row>
    <row r="68" spans="1:4" x14ac:dyDescent="0.25">
      <c r="A68" s="116" t="s">
        <v>843</v>
      </c>
      <c r="B68" s="63"/>
      <c r="C68" s="81"/>
      <c r="D68"/>
    </row>
    <row r="69" spans="1:4" x14ac:dyDescent="0.25">
      <c r="A69" s="116" t="s">
        <v>843</v>
      </c>
      <c r="B69" s="63"/>
      <c r="C69" s="81"/>
      <c r="D69"/>
    </row>
    <row r="70" spans="1:4" x14ac:dyDescent="0.25">
      <c r="A70" s="116" t="s">
        <v>843</v>
      </c>
      <c r="B70" s="63"/>
      <c r="C70" s="81"/>
      <c r="D70"/>
    </row>
    <row r="71" spans="1:4" x14ac:dyDescent="0.25">
      <c r="A71" s="111"/>
      <c r="B71"/>
      <c r="C71"/>
      <c r="D71"/>
    </row>
    <row r="72" spans="1:4" x14ac:dyDescent="0.25">
      <c r="A72" s="116" t="s">
        <v>844</v>
      </c>
      <c r="B72" s="64">
        <v>647</v>
      </c>
      <c r="C72" s="65">
        <f t="shared" si="0"/>
        <v>8.9861111111111107</v>
      </c>
      <c r="D72"/>
    </row>
    <row r="73" spans="1:4" x14ac:dyDescent="0.25">
      <c r="A73" s="116" t="s">
        <v>844</v>
      </c>
      <c r="B73" s="64">
        <v>624</v>
      </c>
      <c r="C73" s="65">
        <f t="shared" si="0"/>
        <v>8.6666666666666661</v>
      </c>
      <c r="D73"/>
    </row>
    <row r="74" spans="1:4" x14ac:dyDescent="0.25">
      <c r="A74" s="116" t="s">
        <v>844</v>
      </c>
      <c r="B74" s="64">
        <v>620</v>
      </c>
      <c r="C74" s="65">
        <f t="shared" si="0"/>
        <v>8.6111111111111107</v>
      </c>
      <c r="D74"/>
    </row>
    <row r="75" spans="1:4" x14ac:dyDescent="0.25">
      <c r="A75" s="116" t="s">
        <v>844</v>
      </c>
      <c r="B75" s="64">
        <v>611</v>
      </c>
      <c r="C75" s="65">
        <f t="shared" si="0"/>
        <v>8.4861111111111107</v>
      </c>
      <c r="D75"/>
    </row>
    <row r="76" spans="1:4" x14ac:dyDescent="0.25">
      <c r="A76" s="116" t="s">
        <v>844</v>
      </c>
      <c r="B76" s="64">
        <v>610</v>
      </c>
      <c r="C76" s="65">
        <f t="shared" si="0"/>
        <v>8.4722222222222214</v>
      </c>
      <c r="D76"/>
    </row>
    <row r="77" spans="1:4" x14ac:dyDescent="0.25">
      <c r="A77" s="116" t="s">
        <v>844</v>
      </c>
      <c r="B77" s="64">
        <v>602</v>
      </c>
      <c r="C77" s="65">
        <f t="shared" si="0"/>
        <v>8.3611111111111107</v>
      </c>
      <c r="D77"/>
    </row>
    <row r="78" spans="1:4" x14ac:dyDescent="0.25">
      <c r="A78" s="116" t="s">
        <v>844</v>
      </c>
      <c r="B78" s="64">
        <v>600</v>
      </c>
      <c r="C78" s="65">
        <f t="shared" si="0"/>
        <v>8.3333333333333339</v>
      </c>
      <c r="D78"/>
    </row>
    <row r="79" spans="1:4" x14ac:dyDescent="0.25">
      <c r="A79" s="116" t="s">
        <v>844</v>
      </c>
      <c r="B79" s="64">
        <v>597</v>
      </c>
      <c r="C79" s="65">
        <f t="shared" si="0"/>
        <v>8.2916666666666661</v>
      </c>
      <c r="D79"/>
    </row>
    <row r="80" spans="1:4" x14ac:dyDescent="0.25">
      <c r="A80" s="116" t="s">
        <v>844</v>
      </c>
      <c r="B80" s="64">
        <v>591</v>
      </c>
      <c r="C80" s="65">
        <f t="shared" si="0"/>
        <v>8.2083333333333339</v>
      </c>
      <c r="D80"/>
    </row>
    <row r="81" spans="1:4" x14ac:dyDescent="0.25">
      <c r="A81" s="116" t="s">
        <v>844</v>
      </c>
      <c r="B81" s="64">
        <v>590</v>
      </c>
      <c r="C81" s="65">
        <f t="shared" si="0"/>
        <v>8.1944444444444446</v>
      </c>
      <c r="D81"/>
    </row>
    <row r="82" spans="1:4" x14ac:dyDescent="0.25">
      <c r="A82" s="116" t="s">
        <v>844</v>
      </c>
      <c r="B82" s="64">
        <v>584</v>
      </c>
      <c r="C82" s="65">
        <f t="shared" si="0"/>
        <v>8.1111111111111107</v>
      </c>
      <c r="D82"/>
    </row>
    <row r="83" spans="1:4" x14ac:dyDescent="0.25">
      <c r="A83" s="116" t="s">
        <v>844</v>
      </c>
      <c r="B83" s="64">
        <v>582</v>
      </c>
      <c r="C83" s="65">
        <f t="shared" si="0"/>
        <v>8.0833333333333339</v>
      </c>
      <c r="D83"/>
    </row>
    <row r="84" spans="1:4" x14ac:dyDescent="0.25">
      <c r="A84" s="116" t="s">
        <v>844</v>
      </c>
      <c r="B84" s="64">
        <v>576</v>
      </c>
      <c r="C84" s="65">
        <f t="shared" si="0"/>
        <v>8</v>
      </c>
      <c r="D84"/>
    </row>
    <row r="85" spans="1:4" x14ac:dyDescent="0.25">
      <c r="A85" s="116" t="s">
        <v>844</v>
      </c>
      <c r="B85" s="64">
        <v>574</v>
      </c>
      <c r="C85" s="65">
        <f t="shared" si="0"/>
        <v>7.9722222222222223</v>
      </c>
      <c r="D85"/>
    </row>
    <row r="86" spans="1:4" x14ac:dyDescent="0.25">
      <c r="A86" s="116" t="s">
        <v>844</v>
      </c>
      <c r="B86" s="64">
        <v>569</v>
      </c>
      <c r="C86" s="65">
        <f t="shared" si="0"/>
        <v>7.9027777777777777</v>
      </c>
      <c r="D86"/>
    </row>
    <row r="87" spans="1:4" x14ac:dyDescent="0.25">
      <c r="A87" s="116" t="s">
        <v>844</v>
      </c>
      <c r="B87" s="64">
        <v>566</v>
      </c>
      <c r="C87" s="65">
        <f t="shared" si="0"/>
        <v>7.8611111111111107</v>
      </c>
      <c r="D87"/>
    </row>
    <row r="88" spans="1:4" x14ac:dyDescent="0.25">
      <c r="A88" s="116" t="s">
        <v>844</v>
      </c>
      <c r="B88" s="64">
        <v>560</v>
      </c>
      <c r="C88" s="65">
        <f t="shared" si="0"/>
        <v>7.7777777777777777</v>
      </c>
      <c r="D88"/>
    </row>
    <row r="89" spans="1:4" x14ac:dyDescent="0.25">
      <c r="A89" s="116" t="s">
        <v>844</v>
      </c>
      <c r="B89" s="64">
        <v>556</v>
      </c>
      <c r="C89" s="65">
        <f t="shared" si="0"/>
        <v>7.7222222222222223</v>
      </c>
      <c r="D89"/>
    </row>
    <row r="90" spans="1:4" x14ac:dyDescent="0.25">
      <c r="A90" s="116" t="s">
        <v>844</v>
      </c>
      <c r="B90" s="64">
        <v>555</v>
      </c>
      <c r="C90" s="65">
        <f t="shared" si="0"/>
        <v>7.708333333333333</v>
      </c>
      <c r="D90"/>
    </row>
    <row r="91" spans="1:4" x14ac:dyDescent="0.25">
      <c r="A91" s="116" t="s">
        <v>844</v>
      </c>
      <c r="B91" s="64">
        <v>545</v>
      </c>
      <c r="C91" s="65">
        <f t="shared" si="0"/>
        <v>7.5694444444444446</v>
      </c>
      <c r="D91"/>
    </row>
    <row r="92" spans="1:4" x14ac:dyDescent="0.25">
      <c r="A92" s="116" t="s">
        <v>844</v>
      </c>
      <c r="B92" s="64">
        <v>542</v>
      </c>
      <c r="C92" s="65">
        <f t="shared" si="0"/>
        <v>7.5277777777777777</v>
      </c>
      <c r="D92"/>
    </row>
    <row r="93" spans="1:4" x14ac:dyDescent="0.25">
      <c r="A93" s="116" t="s">
        <v>844</v>
      </c>
      <c r="B93" s="64">
        <v>539</v>
      </c>
      <c r="C93" s="65">
        <f t="shared" si="0"/>
        <v>7.4861111111111107</v>
      </c>
      <c r="D93"/>
    </row>
    <row r="94" spans="1:4" x14ac:dyDescent="0.25">
      <c r="A94" s="116" t="s">
        <v>844</v>
      </c>
      <c r="B94" s="64">
        <v>508</v>
      </c>
      <c r="C94" s="65">
        <f t="shared" si="0"/>
        <v>7.0555555555555554</v>
      </c>
      <c r="D94"/>
    </row>
    <row r="95" spans="1:4" x14ac:dyDescent="0.25">
      <c r="A95" s="116" t="s">
        <v>844</v>
      </c>
      <c r="B95" s="63">
        <v>495</v>
      </c>
      <c r="C95" s="81">
        <f t="shared" si="0"/>
        <v>6.875</v>
      </c>
      <c r="D95"/>
    </row>
    <row r="96" spans="1:4" x14ac:dyDescent="0.25">
      <c r="A96" s="116" t="s">
        <v>844</v>
      </c>
      <c r="B96" s="63">
        <v>460</v>
      </c>
      <c r="C96" s="81">
        <f t="shared" si="0"/>
        <v>6.3888888888888893</v>
      </c>
      <c r="D96"/>
    </row>
    <row r="97" spans="1:4" x14ac:dyDescent="0.25">
      <c r="A97" s="116" t="s">
        <v>844</v>
      </c>
      <c r="B97" s="63">
        <v>443</v>
      </c>
      <c r="C97" s="81">
        <f t="shared" si="0"/>
        <v>6.1527777777777777</v>
      </c>
      <c r="D97"/>
    </row>
    <row r="98" spans="1:4" x14ac:dyDescent="0.25">
      <c r="A98" s="116" t="s">
        <v>844</v>
      </c>
      <c r="B98" s="63">
        <v>376</v>
      </c>
      <c r="C98" s="81">
        <f t="shared" si="0"/>
        <v>5.2222222222222223</v>
      </c>
      <c r="D98"/>
    </row>
    <row r="99" spans="1:4" x14ac:dyDescent="0.25">
      <c r="A99" s="116" t="s">
        <v>844</v>
      </c>
      <c r="B99" s="63"/>
      <c r="C99" s="81"/>
      <c r="D99"/>
    </row>
    <row r="100" spans="1:4" x14ac:dyDescent="0.25">
      <c r="A100" s="116" t="s">
        <v>844</v>
      </c>
      <c r="B100" s="63"/>
      <c r="C100" s="81"/>
      <c r="D100"/>
    </row>
    <row r="101" spans="1:4" x14ac:dyDescent="0.25">
      <c r="A101" s="116" t="s">
        <v>844</v>
      </c>
      <c r="B101" s="63"/>
      <c r="C101" s="81"/>
      <c r="D101"/>
    </row>
    <row r="102" spans="1:4" x14ac:dyDescent="0.25">
      <c r="A102" s="111"/>
      <c r="C102" s="112"/>
    </row>
    <row r="103" spans="1:4" x14ac:dyDescent="0.25">
      <c r="A103" s="116" t="s">
        <v>846</v>
      </c>
      <c r="B103">
        <v>663</v>
      </c>
      <c r="C103" s="65">
        <f t="shared" ref="C103:C118" si="1">B103/72</f>
        <v>9.2083333333333339</v>
      </c>
      <c r="D103"/>
    </row>
    <row r="104" spans="1:4" x14ac:dyDescent="0.25">
      <c r="A104" s="116" t="s">
        <v>846</v>
      </c>
      <c r="B104">
        <v>648</v>
      </c>
      <c r="C104" s="65">
        <f t="shared" si="1"/>
        <v>9</v>
      </c>
      <c r="D104"/>
    </row>
    <row r="105" spans="1:4" x14ac:dyDescent="0.25">
      <c r="A105" s="116" t="s">
        <v>846</v>
      </c>
      <c r="B105">
        <v>647</v>
      </c>
      <c r="C105" s="65">
        <f t="shared" si="1"/>
        <v>8.9861111111111107</v>
      </c>
      <c r="D105"/>
    </row>
    <row r="106" spans="1:4" x14ac:dyDescent="0.25">
      <c r="A106" s="116" t="s">
        <v>846</v>
      </c>
      <c r="B106">
        <v>642</v>
      </c>
      <c r="C106" s="65">
        <f t="shared" si="1"/>
        <v>8.9166666666666661</v>
      </c>
      <c r="D106"/>
    </row>
    <row r="107" spans="1:4" x14ac:dyDescent="0.25">
      <c r="A107" s="116" t="s">
        <v>846</v>
      </c>
      <c r="B107">
        <v>622</v>
      </c>
      <c r="C107" s="65">
        <f t="shared" si="1"/>
        <v>8.6388888888888893</v>
      </c>
      <c r="D107"/>
    </row>
    <row r="108" spans="1:4" x14ac:dyDescent="0.25">
      <c r="A108" s="116" t="s">
        <v>846</v>
      </c>
      <c r="B108">
        <v>613</v>
      </c>
      <c r="C108" s="65">
        <f t="shared" si="1"/>
        <v>8.5138888888888893</v>
      </c>
      <c r="D108"/>
    </row>
    <row r="109" spans="1:4" x14ac:dyDescent="0.25">
      <c r="A109" s="116" t="s">
        <v>846</v>
      </c>
      <c r="B109">
        <v>602</v>
      </c>
      <c r="C109" s="65">
        <f t="shared" si="1"/>
        <v>8.3611111111111107</v>
      </c>
      <c r="D109"/>
    </row>
    <row r="110" spans="1:4" x14ac:dyDescent="0.25">
      <c r="A110" s="116" t="s">
        <v>846</v>
      </c>
      <c r="B110">
        <v>598</v>
      </c>
      <c r="C110" s="65">
        <f t="shared" si="1"/>
        <v>8.3055555555555554</v>
      </c>
      <c r="D110"/>
    </row>
    <row r="111" spans="1:4" x14ac:dyDescent="0.25">
      <c r="A111" s="116" t="s">
        <v>846</v>
      </c>
      <c r="B111" s="63">
        <v>517</v>
      </c>
      <c r="C111" s="81">
        <f t="shared" si="1"/>
        <v>7.1805555555555554</v>
      </c>
      <c r="D111"/>
    </row>
    <row r="112" spans="1:4" x14ac:dyDescent="0.25">
      <c r="A112" s="116" t="s">
        <v>846</v>
      </c>
      <c r="B112" s="63">
        <v>504</v>
      </c>
      <c r="C112" s="81">
        <f t="shared" si="1"/>
        <v>7</v>
      </c>
      <c r="D112"/>
    </row>
    <row r="113" spans="1:4" x14ac:dyDescent="0.25">
      <c r="A113" s="111"/>
      <c r="C113" s="112"/>
    </row>
    <row r="114" spans="1:4" x14ac:dyDescent="0.25">
      <c r="A114" s="116" t="s">
        <v>848</v>
      </c>
      <c r="B114">
        <v>645</v>
      </c>
      <c r="C114" s="65">
        <f t="shared" si="1"/>
        <v>8.9583333333333339</v>
      </c>
      <c r="D114"/>
    </row>
    <row r="115" spans="1:4" x14ac:dyDescent="0.25">
      <c r="A115" s="116" t="s">
        <v>848</v>
      </c>
      <c r="B115">
        <v>638</v>
      </c>
      <c r="C115" s="65">
        <f t="shared" si="1"/>
        <v>8.8611111111111107</v>
      </c>
      <c r="D115"/>
    </row>
    <row r="116" spans="1:4" x14ac:dyDescent="0.25">
      <c r="A116" s="116" t="s">
        <v>848</v>
      </c>
      <c r="B116">
        <v>632</v>
      </c>
      <c r="C116" s="65">
        <f t="shared" si="1"/>
        <v>8.7777777777777786</v>
      </c>
      <c r="D116"/>
    </row>
    <row r="117" spans="1:4" x14ac:dyDescent="0.25">
      <c r="A117" s="116" t="s">
        <v>848</v>
      </c>
      <c r="B117">
        <v>627</v>
      </c>
      <c r="C117" s="65">
        <f t="shared" si="1"/>
        <v>8.7083333333333339</v>
      </c>
      <c r="D117"/>
    </row>
    <row r="118" spans="1:4" x14ac:dyDescent="0.25">
      <c r="A118" s="116" t="s">
        <v>848</v>
      </c>
      <c r="B118">
        <v>621</v>
      </c>
      <c r="C118" s="65">
        <f t="shared" si="1"/>
        <v>8.625</v>
      </c>
      <c r="D118"/>
    </row>
    <row r="119" spans="1:4" x14ac:dyDescent="0.25">
      <c r="A119" s="116" t="s">
        <v>848</v>
      </c>
      <c r="B119">
        <v>610</v>
      </c>
      <c r="C119" s="65">
        <f t="shared" ref="C119:C190" si="2">B119/72</f>
        <v>8.4722222222222214</v>
      </c>
      <c r="D119"/>
    </row>
    <row r="120" spans="1:4" x14ac:dyDescent="0.25">
      <c r="A120" s="116" t="s">
        <v>848</v>
      </c>
      <c r="B120">
        <v>582</v>
      </c>
      <c r="C120" s="65">
        <f t="shared" si="2"/>
        <v>8.0833333333333339</v>
      </c>
      <c r="D120"/>
    </row>
    <row r="121" spans="1:4" x14ac:dyDescent="0.25">
      <c r="A121" s="116" t="s">
        <v>848</v>
      </c>
      <c r="B121">
        <v>575</v>
      </c>
      <c r="C121" s="65">
        <f t="shared" si="2"/>
        <v>7.9861111111111107</v>
      </c>
      <c r="D121"/>
    </row>
    <row r="122" spans="1:4" x14ac:dyDescent="0.25">
      <c r="A122" s="116" t="s">
        <v>848</v>
      </c>
      <c r="B122">
        <v>570</v>
      </c>
      <c r="C122" s="65">
        <f t="shared" si="2"/>
        <v>7.916666666666667</v>
      </c>
      <c r="D122"/>
    </row>
    <row r="123" spans="1:4" x14ac:dyDescent="0.25">
      <c r="A123" s="116" t="s">
        <v>848</v>
      </c>
      <c r="B123">
        <v>563</v>
      </c>
      <c r="C123" s="65">
        <f t="shared" si="2"/>
        <v>7.8194444444444446</v>
      </c>
      <c r="D123"/>
    </row>
    <row r="124" spans="1:4" x14ac:dyDescent="0.25">
      <c r="A124" s="116" t="s">
        <v>848</v>
      </c>
      <c r="B124">
        <v>560</v>
      </c>
      <c r="C124" s="65">
        <f t="shared" si="2"/>
        <v>7.7777777777777777</v>
      </c>
      <c r="D124"/>
    </row>
    <row r="125" spans="1:4" x14ac:dyDescent="0.25">
      <c r="A125" s="116" t="s">
        <v>848</v>
      </c>
      <c r="B125" s="63">
        <v>508</v>
      </c>
      <c r="C125" s="81">
        <f t="shared" si="2"/>
        <v>7.0555555555555554</v>
      </c>
      <c r="D125"/>
    </row>
    <row r="126" spans="1:4" x14ac:dyDescent="0.25">
      <c r="A126" s="116" t="s">
        <v>848</v>
      </c>
      <c r="B126" s="63">
        <v>434</v>
      </c>
      <c r="C126" s="81">
        <f t="shared" si="2"/>
        <v>6.0277777777777777</v>
      </c>
      <c r="D126"/>
    </row>
    <row r="127" spans="1:4" x14ac:dyDescent="0.25">
      <c r="A127"/>
      <c r="B127"/>
      <c r="C127"/>
      <c r="D127"/>
    </row>
    <row r="128" spans="1:4" x14ac:dyDescent="0.25">
      <c r="A128" s="116" t="s">
        <v>847</v>
      </c>
      <c r="B128">
        <v>603</v>
      </c>
      <c r="C128" s="65">
        <f t="shared" si="2"/>
        <v>8.375</v>
      </c>
      <c r="D128"/>
    </row>
    <row r="129" spans="1:5" x14ac:dyDescent="0.25">
      <c r="A129" s="116" t="s">
        <v>847</v>
      </c>
      <c r="B129">
        <v>572</v>
      </c>
      <c r="C129" s="65">
        <f t="shared" si="2"/>
        <v>7.9444444444444446</v>
      </c>
      <c r="D129"/>
    </row>
    <row r="130" spans="1:5" x14ac:dyDescent="0.25">
      <c r="A130" s="116" t="s">
        <v>847</v>
      </c>
      <c r="B130" s="63">
        <v>450</v>
      </c>
      <c r="C130" s="81">
        <f t="shared" si="2"/>
        <v>6.25</v>
      </c>
      <c r="D130"/>
    </row>
    <row r="131" spans="1:5" x14ac:dyDescent="0.25">
      <c r="A131" s="116" t="s">
        <v>847</v>
      </c>
      <c r="B131" s="63"/>
      <c r="C131" s="81"/>
      <c r="D131"/>
    </row>
    <row r="132" spans="1:5" x14ac:dyDescent="0.25">
      <c r="A132" s="111"/>
      <c r="C132" s="112"/>
      <c r="E132" s="27" t="s">
        <v>786</v>
      </c>
    </row>
    <row r="133" spans="1:5" x14ac:dyDescent="0.25">
      <c r="A133" s="116" t="s">
        <v>830</v>
      </c>
      <c r="B133">
        <v>702</v>
      </c>
      <c r="C133" s="65">
        <f t="shared" si="2"/>
        <v>9.75</v>
      </c>
      <c r="D133"/>
    </row>
    <row r="134" spans="1:5" x14ac:dyDescent="0.25">
      <c r="A134" s="116" t="s">
        <v>830</v>
      </c>
      <c r="B134">
        <v>697</v>
      </c>
      <c r="C134" s="65">
        <f t="shared" si="2"/>
        <v>9.6805555555555554</v>
      </c>
      <c r="D134"/>
    </row>
    <row r="135" spans="1:5" x14ac:dyDescent="0.25">
      <c r="A135" s="116" t="s">
        <v>830</v>
      </c>
      <c r="B135">
        <v>697</v>
      </c>
      <c r="C135" s="65">
        <f t="shared" si="2"/>
        <v>9.6805555555555554</v>
      </c>
      <c r="D135" s="133">
        <v>50</v>
      </c>
      <c r="E135" s="27" t="s">
        <v>875</v>
      </c>
    </row>
    <row r="136" spans="1:5" x14ac:dyDescent="0.25">
      <c r="A136" s="116" t="s">
        <v>830</v>
      </c>
      <c r="B136">
        <v>688</v>
      </c>
      <c r="C136" s="65">
        <f t="shared" si="2"/>
        <v>9.5555555555555554</v>
      </c>
      <c r="D136"/>
    </row>
    <row r="137" spans="1:5" x14ac:dyDescent="0.25">
      <c r="A137" s="116" t="s">
        <v>830</v>
      </c>
      <c r="B137">
        <v>686</v>
      </c>
      <c r="C137" s="65">
        <f t="shared" si="2"/>
        <v>9.5277777777777786</v>
      </c>
      <c r="D137"/>
    </row>
    <row r="138" spans="1:5" x14ac:dyDescent="0.25">
      <c r="A138" s="116" t="s">
        <v>830</v>
      </c>
      <c r="B138">
        <v>683</v>
      </c>
      <c r="C138" s="65">
        <f t="shared" si="2"/>
        <v>9.4861111111111107</v>
      </c>
      <c r="D138"/>
    </row>
    <row r="139" spans="1:5" x14ac:dyDescent="0.25">
      <c r="A139" s="116" t="s">
        <v>830</v>
      </c>
      <c r="B139">
        <v>677</v>
      </c>
      <c r="C139" s="65">
        <f t="shared" si="2"/>
        <v>9.4027777777777786</v>
      </c>
      <c r="D139"/>
    </row>
    <row r="140" spans="1:5" x14ac:dyDescent="0.25">
      <c r="A140" s="116" t="s">
        <v>830</v>
      </c>
      <c r="B140">
        <v>675</v>
      </c>
      <c r="C140" s="65">
        <f t="shared" si="2"/>
        <v>9.375</v>
      </c>
      <c r="D140"/>
    </row>
    <row r="141" spans="1:5" x14ac:dyDescent="0.25">
      <c r="A141" s="116" t="s">
        <v>830</v>
      </c>
      <c r="B141">
        <v>675</v>
      </c>
      <c r="C141" s="65">
        <f t="shared" si="2"/>
        <v>9.375</v>
      </c>
      <c r="D141"/>
    </row>
    <row r="142" spans="1:5" x14ac:dyDescent="0.25">
      <c r="A142" s="116" t="s">
        <v>830</v>
      </c>
      <c r="B142">
        <v>675</v>
      </c>
      <c r="C142" s="65">
        <f t="shared" si="2"/>
        <v>9.375</v>
      </c>
      <c r="D142" s="133">
        <v>50</v>
      </c>
      <c r="E142" s="27" t="s">
        <v>875</v>
      </c>
    </row>
    <row r="143" spans="1:5" x14ac:dyDescent="0.25">
      <c r="A143" s="116" t="s">
        <v>830</v>
      </c>
      <c r="B143">
        <v>663</v>
      </c>
      <c r="C143" s="65">
        <f t="shared" si="2"/>
        <v>9.2083333333333339</v>
      </c>
      <c r="D143"/>
    </row>
    <row r="144" spans="1:5" x14ac:dyDescent="0.25">
      <c r="A144" s="116" t="s">
        <v>830</v>
      </c>
      <c r="B144">
        <v>662</v>
      </c>
      <c r="C144" s="65">
        <f t="shared" si="2"/>
        <v>9.1944444444444446</v>
      </c>
      <c r="D144"/>
    </row>
    <row r="145" spans="1:5" x14ac:dyDescent="0.25">
      <c r="A145" s="116" t="s">
        <v>830</v>
      </c>
      <c r="B145">
        <v>655</v>
      </c>
      <c r="C145" s="65">
        <f t="shared" si="2"/>
        <v>9.0972222222222214</v>
      </c>
      <c r="D145" s="133">
        <v>50</v>
      </c>
      <c r="E145" s="27" t="s">
        <v>875</v>
      </c>
    </row>
    <row r="146" spans="1:5" x14ac:dyDescent="0.25">
      <c r="A146" s="116" t="s">
        <v>830</v>
      </c>
      <c r="B146">
        <v>654</v>
      </c>
      <c r="C146" s="65">
        <f t="shared" si="2"/>
        <v>9.0833333333333339</v>
      </c>
      <c r="D146"/>
    </row>
    <row r="147" spans="1:5" x14ac:dyDescent="0.25">
      <c r="A147" s="116" t="s">
        <v>830</v>
      </c>
      <c r="B147">
        <v>649</v>
      </c>
      <c r="C147" s="65">
        <f t="shared" si="2"/>
        <v>9.0138888888888893</v>
      </c>
      <c r="D147"/>
    </row>
    <row r="148" spans="1:5" x14ac:dyDescent="0.25">
      <c r="A148" s="116" t="s">
        <v>830</v>
      </c>
      <c r="B148">
        <v>646</v>
      </c>
      <c r="C148" s="65">
        <f t="shared" si="2"/>
        <v>8.9722222222222214</v>
      </c>
      <c r="D148"/>
    </row>
    <row r="149" spans="1:5" x14ac:dyDescent="0.25">
      <c r="A149" s="116" t="s">
        <v>830</v>
      </c>
      <c r="B149">
        <v>638</v>
      </c>
      <c r="C149" s="65">
        <f t="shared" si="2"/>
        <v>8.8611111111111107</v>
      </c>
      <c r="D149"/>
    </row>
    <row r="150" spans="1:5" x14ac:dyDescent="0.25">
      <c r="A150" s="116" t="s">
        <v>830</v>
      </c>
      <c r="B150">
        <v>635</v>
      </c>
      <c r="C150" s="65">
        <f t="shared" si="2"/>
        <v>8.8194444444444446</v>
      </c>
      <c r="D150"/>
    </row>
    <row r="151" spans="1:5" x14ac:dyDescent="0.25">
      <c r="A151" s="116" t="s">
        <v>830</v>
      </c>
      <c r="B151">
        <v>633</v>
      </c>
      <c r="C151" s="65">
        <f t="shared" si="2"/>
        <v>8.7916666666666661</v>
      </c>
      <c r="D151"/>
    </row>
    <row r="152" spans="1:5" x14ac:dyDescent="0.25">
      <c r="A152" s="116" t="s">
        <v>830</v>
      </c>
      <c r="B152">
        <v>629</v>
      </c>
      <c r="C152" s="65">
        <f t="shared" si="2"/>
        <v>8.7361111111111107</v>
      </c>
      <c r="D152"/>
    </row>
    <row r="153" spans="1:5" x14ac:dyDescent="0.25">
      <c r="A153" s="116" t="s">
        <v>830</v>
      </c>
      <c r="B153">
        <v>627</v>
      </c>
      <c r="C153" s="65">
        <f t="shared" si="2"/>
        <v>8.7083333333333339</v>
      </c>
      <c r="D153"/>
    </row>
    <row r="154" spans="1:5" x14ac:dyDescent="0.25">
      <c r="A154" s="116" t="s">
        <v>830</v>
      </c>
      <c r="B154" s="63">
        <v>621</v>
      </c>
      <c r="C154" s="81">
        <f t="shared" si="2"/>
        <v>8.625</v>
      </c>
      <c r="D154"/>
    </row>
    <row r="155" spans="1:5" x14ac:dyDescent="0.25">
      <c r="A155" s="116" t="s">
        <v>830</v>
      </c>
      <c r="B155" s="63">
        <v>614</v>
      </c>
      <c r="C155" s="81">
        <f t="shared" si="2"/>
        <v>8.5277777777777786</v>
      </c>
      <c r="D155"/>
    </row>
    <row r="156" spans="1:5" x14ac:dyDescent="0.25">
      <c r="A156" s="116" t="s">
        <v>830</v>
      </c>
      <c r="B156" s="63"/>
      <c r="C156" s="65">
        <f t="shared" si="2"/>
        <v>0</v>
      </c>
      <c r="D156"/>
    </row>
    <row r="157" spans="1:5" x14ac:dyDescent="0.25">
      <c r="A157" s="116" t="s">
        <v>830</v>
      </c>
      <c r="B157" s="63"/>
      <c r="C157" s="65">
        <f t="shared" si="2"/>
        <v>0</v>
      </c>
      <c r="D157"/>
    </row>
    <row r="158" spans="1:5" x14ac:dyDescent="0.25">
      <c r="A158" s="116" t="s">
        <v>830</v>
      </c>
      <c r="B158" s="63"/>
      <c r="C158" s="65">
        <f t="shared" si="2"/>
        <v>0</v>
      </c>
      <c r="D158"/>
    </row>
    <row r="159" spans="1:5" x14ac:dyDescent="0.25">
      <c r="C159" s="65"/>
    </row>
    <row r="160" spans="1:5" x14ac:dyDescent="0.25">
      <c r="A160" s="118" t="s">
        <v>829</v>
      </c>
      <c r="B160" s="64">
        <v>697</v>
      </c>
      <c r="C160" s="65">
        <f t="shared" si="2"/>
        <v>9.6805555555555554</v>
      </c>
      <c r="D160" s="27" t="s">
        <v>869</v>
      </c>
    </row>
    <row r="161" spans="1:5" x14ac:dyDescent="0.25">
      <c r="A161" s="118" t="s">
        <v>829</v>
      </c>
      <c r="B161" s="64">
        <v>686</v>
      </c>
      <c r="C161" s="65">
        <f t="shared" si="2"/>
        <v>9.5277777777777786</v>
      </c>
      <c r="D161" s="27" t="s">
        <v>869</v>
      </c>
    </row>
    <row r="162" spans="1:5" x14ac:dyDescent="0.25">
      <c r="A162" s="118" t="s">
        <v>829</v>
      </c>
      <c r="B162" s="64">
        <v>685</v>
      </c>
      <c r="C162" s="65">
        <f t="shared" si="2"/>
        <v>9.5138888888888893</v>
      </c>
    </row>
    <row r="163" spans="1:5" x14ac:dyDescent="0.25">
      <c r="A163" s="118" t="s">
        <v>829</v>
      </c>
      <c r="B163" s="64">
        <v>685</v>
      </c>
      <c r="C163" s="65">
        <f t="shared" si="2"/>
        <v>9.5138888888888893</v>
      </c>
      <c r="D163" s="27" t="s">
        <v>869</v>
      </c>
    </row>
    <row r="164" spans="1:5" x14ac:dyDescent="0.25">
      <c r="A164" s="118" t="s">
        <v>829</v>
      </c>
      <c r="B164" s="64">
        <v>656</v>
      </c>
      <c r="C164" s="65">
        <f t="shared" si="2"/>
        <v>9.1111111111111107</v>
      </c>
    </row>
    <row r="165" spans="1:5" x14ac:dyDescent="0.25">
      <c r="A165" s="118" t="s">
        <v>829</v>
      </c>
      <c r="B165" s="64">
        <v>651</v>
      </c>
      <c r="C165" s="65">
        <f t="shared" si="2"/>
        <v>9.0416666666666661</v>
      </c>
      <c r="D165" s="134">
        <v>50</v>
      </c>
      <c r="E165" s="27" t="s">
        <v>875</v>
      </c>
    </row>
    <row r="166" spans="1:5" x14ac:dyDescent="0.25">
      <c r="A166" s="118" t="s">
        <v>829</v>
      </c>
      <c r="B166" s="64">
        <v>644</v>
      </c>
      <c r="C166" s="65">
        <f t="shared" si="2"/>
        <v>8.9444444444444446</v>
      </c>
    </row>
    <row r="167" spans="1:5" x14ac:dyDescent="0.25">
      <c r="A167" s="118" t="s">
        <v>829</v>
      </c>
      <c r="B167" s="64">
        <v>636</v>
      </c>
      <c r="C167" s="65">
        <f t="shared" ref="C167:C169" si="3">B167/72</f>
        <v>8.8333333333333339</v>
      </c>
    </row>
    <row r="168" spans="1:5" x14ac:dyDescent="0.25">
      <c r="A168" s="118" t="s">
        <v>829</v>
      </c>
      <c r="B168" s="64">
        <v>631</v>
      </c>
      <c r="C168" s="65">
        <f t="shared" si="3"/>
        <v>8.7638888888888893</v>
      </c>
    </row>
    <row r="169" spans="1:5" x14ac:dyDescent="0.25">
      <c r="A169" s="118" t="s">
        <v>829</v>
      </c>
      <c r="B169" s="63">
        <v>627</v>
      </c>
      <c r="C169" s="81">
        <f t="shared" si="3"/>
        <v>8.7083333333333339</v>
      </c>
      <c r="D169" s="134">
        <v>50</v>
      </c>
      <c r="E169" s="27" t="s">
        <v>876</v>
      </c>
    </row>
    <row r="170" spans="1:5" x14ac:dyDescent="0.25">
      <c r="C170" s="65"/>
    </row>
    <row r="171" spans="1:5" x14ac:dyDescent="0.25">
      <c r="A171" s="118" t="s">
        <v>832</v>
      </c>
      <c r="B171" s="64">
        <v>674</v>
      </c>
      <c r="C171" s="65">
        <f t="shared" si="2"/>
        <v>9.3611111111111107</v>
      </c>
      <c r="D171"/>
    </row>
    <row r="172" spans="1:5" x14ac:dyDescent="0.25">
      <c r="A172" s="118" t="s">
        <v>832</v>
      </c>
      <c r="B172" s="64">
        <v>648</v>
      </c>
      <c r="C172" s="65">
        <f t="shared" si="2"/>
        <v>9</v>
      </c>
      <c r="D172"/>
    </row>
    <row r="173" spans="1:5" x14ac:dyDescent="0.25">
      <c r="A173" s="118" t="s">
        <v>832</v>
      </c>
      <c r="B173" s="64">
        <v>645</v>
      </c>
      <c r="C173" s="65">
        <f t="shared" si="2"/>
        <v>8.9583333333333339</v>
      </c>
      <c r="D173"/>
    </row>
    <row r="174" spans="1:5" x14ac:dyDescent="0.25">
      <c r="A174" s="118" t="s">
        <v>832</v>
      </c>
      <c r="B174" s="64"/>
      <c r="C174" s="65"/>
      <c r="D174"/>
    </row>
    <row r="175" spans="1:5" x14ac:dyDescent="0.25">
      <c r="A175" s="118" t="s">
        <v>832</v>
      </c>
      <c r="B175" s="63"/>
      <c r="C175" s="81"/>
      <c r="D175"/>
    </row>
    <row r="177" spans="1:4" x14ac:dyDescent="0.25">
      <c r="A177" s="118" t="s">
        <v>834</v>
      </c>
      <c r="B177" s="64">
        <v>685</v>
      </c>
      <c r="C177" s="65">
        <f t="shared" si="2"/>
        <v>9.5138888888888893</v>
      </c>
      <c r="D177"/>
    </row>
    <row r="178" spans="1:4" x14ac:dyDescent="0.25">
      <c r="A178" s="118" t="s">
        <v>834</v>
      </c>
      <c r="B178" s="64">
        <v>674</v>
      </c>
      <c r="C178" s="65">
        <f t="shared" si="2"/>
        <v>9.3611111111111107</v>
      </c>
      <c r="D178"/>
    </row>
    <row r="179" spans="1:4" x14ac:dyDescent="0.25">
      <c r="A179" s="118" t="s">
        <v>834</v>
      </c>
      <c r="B179" s="64">
        <v>664</v>
      </c>
      <c r="C179" s="65">
        <f t="shared" si="2"/>
        <v>9.2222222222222214</v>
      </c>
      <c r="D179"/>
    </row>
    <row r="180" spans="1:4" x14ac:dyDescent="0.25">
      <c r="A180" s="118" t="s">
        <v>834</v>
      </c>
      <c r="B180" s="64">
        <v>662</v>
      </c>
      <c r="C180" s="65">
        <f t="shared" si="2"/>
        <v>9.1944444444444446</v>
      </c>
      <c r="D180"/>
    </row>
    <row r="181" spans="1:4" x14ac:dyDescent="0.25">
      <c r="A181" s="118" t="s">
        <v>834</v>
      </c>
      <c r="B181" s="64"/>
      <c r="C181" s="65"/>
      <c r="D181"/>
    </row>
    <row r="182" spans="1:4" x14ac:dyDescent="0.25">
      <c r="A182" s="118" t="s">
        <v>834</v>
      </c>
      <c r="B182" s="64"/>
      <c r="C182" s="65"/>
      <c r="D182"/>
    </row>
    <row r="183" spans="1:4" x14ac:dyDescent="0.25">
      <c r="A183" s="118" t="s">
        <v>834</v>
      </c>
      <c r="B183" s="63"/>
      <c r="C183" s="81"/>
      <c r="D183"/>
    </row>
    <row r="185" spans="1:4" x14ac:dyDescent="0.25">
      <c r="A185" s="118" t="s">
        <v>839</v>
      </c>
      <c r="B185" s="64">
        <v>597</v>
      </c>
      <c r="C185" s="65">
        <f t="shared" si="2"/>
        <v>8.2916666666666661</v>
      </c>
      <c r="D185"/>
    </row>
    <row r="186" spans="1:4" x14ac:dyDescent="0.25">
      <c r="A186" s="118" t="s">
        <v>839</v>
      </c>
      <c r="B186" s="64">
        <v>553</v>
      </c>
      <c r="C186" s="65">
        <f t="shared" si="2"/>
        <v>7.6805555555555554</v>
      </c>
      <c r="D186"/>
    </row>
    <row r="187" spans="1:4" x14ac:dyDescent="0.25">
      <c r="A187" s="118" t="s">
        <v>839</v>
      </c>
      <c r="B187" s="64">
        <v>517</v>
      </c>
      <c r="C187" s="65">
        <f t="shared" si="2"/>
        <v>7.1805555555555554</v>
      </c>
      <c r="D187"/>
    </row>
    <row r="188" spans="1:4" x14ac:dyDescent="0.25">
      <c r="A188" s="118" t="s">
        <v>839</v>
      </c>
      <c r="B188" s="64">
        <v>478</v>
      </c>
      <c r="C188" s="65">
        <f t="shared" si="2"/>
        <v>6.6388888888888893</v>
      </c>
      <c r="D188"/>
    </row>
    <row r="189" spans="1:4" x14ac:dyDescent="0.25">
      <c r="A189" s="118" t="s">
        <v>839</v>
      </c>
      <c r="B189" s="63">
        <v>460</v>
      </c>
      <c r="C189" s="81">
        <f t="shared" si="2"/>
        <v>6.3888888888888893</v>
      </c>
      <c r="D189"/>
    </row>
    <row r="190" spans="1:4" x14ac:dyDescent="0.25">
      <c r="A190" s="118" t="s">
        <v>839</v>
      </c>
      <c r="B190" s="63">
        <v>263</v>
      </c>
      <c r="C190" s="81">
        <f t="shared" si="2"/>
        <v>3.6527777777777777</v>
      </c>
      <c r="D190"/>
    </row>
    <row r="191" spans="1:4" x14ac:dyDescent="0.25">
      <c r="C191" s="65"/>
    </row>
    <row r="192" spans="1:4" x14ac:dyDescent="0.25">
      <c r="A192" s="118" t="s">
        <v>838</v>
      </c>
      <c r="B192">
        <v>499</v>
      </c>
      <c r="C192" s="65">
        <f>B192/72</f>
        <v>6.9305555555555554</v>
      </c>
      <c r="D192"/>
    </row>
    <row r="193" spans="1:4" x14ac:dyDescent="0.25">
      <c r="A193" s="118" t="s">
        <v>838</v>
      </c>
      <c r="B193">
        <v>493</v>
      </c>
      <c r="C193" s="65">
        <f>B193/72</f>
        <v>6.8472222222222223</v>
      </c>
      <c r="D193"/>
    </row>
    <row r="194" spans="1:4" x14ac:dyDescent="0.25">
      <c r="A194" s="118" t="s">
        <v>838</v>
      </c>
      <c r="B194" s="64">
        <v>454</v>
      </c>
      <c r="C194" s="65">
        <f>B194/72</f>
        <v>6.3055555555555554</v>
      </c>
      <c r="D194"/>
    </row>
    <row r="195" spans="1:4" x14ac:dyDescent="0.25">
      <c r="A195" s="118" t="s">
        <v>838</v>
      </c>
      <c r="B195" s="63">
        <v>206</v>
      </c>
      <c r="C195" s="81">
        <f>B195/72</f>
        <v>2.8611111111111112</v>
      </c>
      <c r="D195"/>
    </row>
    <row r="196" spans="1:4" x14ac:dyDescent="0.25">
      <c r="B196"/>
      <c r="C196" s="65"/>
      <c r="D196"/>
    </row>
    <row r="197" spans="1:4" x14ac:dyDescent="0.25">
      <c r="A197" s="118" t="s">
        <v>841</v>
      </c>
      <c r="B197">
        <v>606</v>
      </c>
      <c r="C197" s="65">
        <f t="shared" ref="C197:C198" si="4">B197/72</f>
        <v>8.4166666666666661</v>
      </c>
      <c r="D197"/>
    </row>
    <row r="198" spans="1:4" x14ac:dyDescent="0.25">
      <c r="A198" s="118" t="s">
        <v>841</v>
      </c>
      <c r="B198">
        <v>547</v>
      </c>
      <c r="C198" s="65">
        <f t="shared" si="4"/>
        <v>7.5972222222222223</v>
      </c>
      <c r="D198"/>
    </row>
    <row r="199" spans="1:4" x14ac:dyDescent="0.25">
      <c r="B199"/>
      <c r="C199" s="65"/>
      <c r="D199"/>
    </row>
    <row r="200" spans="1:4" x14ac:dyDescent="0.25">
      <c r="A200" s="118" t="s">
        <v>840</v>
      </c>
      <c r="B200">
        <v>508</v>
      </c>
      <c r="C200" s="65">
        <f t="shared" ref="C200:C201" si="5">B200/72</f>
        <v>7.0555555555555554</v>
      </c>
      <c r="D200" s="133">
        <v>60</v>
      </c>
    </row>
    <row r="201" spans="1:4" x14ac:dyDescent="0.25">
      <c r="A201" s="118" t="s">
        <v>840</v>
      </c>
      <c r="B201" s="63">
        <v>459</v>
      </c>
      <c r="C201" s="81">
        <f t="shared" si="5"/>
        <v>6.375</v>
      </c>
      <c r="D201"/>
    </row>
    <row r="202" spans="1:4" x14ac:dyDescent="0.25">
      <c r="B202"/>
      <c r="C202" s="65"/>
      <c r="D202"/>
    </row>
    <row r="203" spans="1:4" x14ac:dyDescent="0.25">
      <c r="A203" s="118" t="s">
        <v>842</v>
      </c>
      <c r="B203">
        <v>555</v>
      </c>
      <c r="C203" s="65">
        <f>B203/72</f>
        <v>7.708333333333333</v>
      </c>
    </row>
    <row r="204" spans="1:4" x14ac:dyDescent="0.25">
      <c r="A204" s="118" t="s">
        <v>842</v>
      </c>
      <c r="B204">
        <v>537</v>
      </c>
      <c r="C204" s="65">
        <f>B204/72</f>
        <v>7.458333333333333</v>
      </c>
    </row>
    <row r="205" spans="1:4" x14ac:dyDescent="0.25">
      <c r="A205" s="118" t="s">
        <v>842</v>
      </c>
      <c r="B205">
        <v>470</v>
      </c>
      <c r="C205" s="65">
        <f>B205/72</f>
        <v>6.5277777777777777</v>
      </c>
    </row>
    <row r="206" spans="1:4" x14ac:dyDescent="0.25">
      <c r="A206" s="118" t="s">
        <v>842</v>
      </c>
      <c r="B206" s="63">
        <v>459</v>
      </c>
      <c r="C206" s="81">
        <f>B206/72</f>
        <v>6.375</v>
      </c>
    </row>
    <row r="207" spans="1:4" x14ac:dyDescent="0.25">
      <c r="A207" s="118" t="s">
        <v>842</v>
      </c>
      <c r="B207" s="63">
        <v>453</v>
      </c>
      <c r="C207" s="81">
        <f>B207/72</f>
        <v>6.291666666666667</v>
      </c>
    </row>
    <row r="208" spans="1:4" x14ac:dyDescent="0.25">
      <c r="B208"/>
      <c r="C208" s="65"/>
    </row>
    <row r="209" spans="1:4" x14ac:dyDescent="0.25">
      <c r="A209" s="118" t="s">
        <v>836</v>
      </c>
      <c r="B209">
        <v>620</v>
      </c>
      <c r="C209" s="65">
        <f t="shared" ref="C209:C216" si="6">B209/72</f>
        <v>8.6111111111111107</v>
      </c>
    </row>
    <row r="210" spans="1:4" x14ac:dyDescent="0.25">
      <c r="A210" s="118" t="s">
        <v>836</v>
      </c>
      <c r="B210">
        <v>546</v>
      </c>
      <c r="C210" s="65">
        <f t="shared" si="6"/>
        <v>7.583333333333333</v>
      </c>
    </row>
    <row r="211" spans="1:4" x14ac:dyDescent="0.25">
      <c r="A211" s="118" t="s">
        <v>836</v>
      </c>
      <c r="B211">
        <v>545</v>
      </c>
      <c r="C211" s="65">
        <f t="shared" si="6"/>
        <v>7.5694444444444446</v>
      </c>
    </row>
    <row r="212" spans="1:4" x14ac:dyDescent="0.25">
      <c r="A212" s="118" t="s">
        <v>836</v>
      </c>
      <c r="B212">
        <v>542</v>
      </c>
      <c r="C212" s="65">
        <f t="shared" si="6"/>
        <v>7.5277777777777777</v>
      </c>
    </row>
    <row r="213" spans="1:4" x14ac:dyDescent="0.25">
      <c r="A213" s="118" t="s">
        <v>836</v>
      </c>
      <c r="B213">
        <v>535</v>
      </c>
      <c r="C213" s="65">
        <f t="shared" si="6"/>
        <v>7.4305555555555554</v>
      </c>
    </row>
    <row r="214" spans="1:4" x14ac:dyDescent="0.25">
      <c r="A214" s="118" t="s">
        <v>836</v>
      </c>
      <c r="B214">
        <v>530</v>
      </c>
      <c r="C214" s="65">
        <f t="shared" si="6"/>
        <v>7.3611111111111107</v>
      </c>
    </row>
    <row r="215" spans="1:4" x14ac:dyDescent="0.25">
      <c r="A215" s="118" t="s">
        <v>836</v>
      </c>
      <c r="B215">
        <v>509</v>
      </c>
      <c r="C215" s="65">
        <f t="shared" si="6"/>
        <v>7.0694444444444446</v>
      </c>
    </row>
    <row r="216" spans="1:4" x14ac:dyDescent="0.25">
      <c r="A216" s="118" t="s">
        <v>836</v>
      </c>
      <c r="B216" s="63">
        <v>465</v>
      </c>
      <c r="C216" s="81">
        <f t="shared" si="6"/>
        <v>6.458333333333333</v>
      </c>
    </row>
    <row r="217" spans="1:4" x14ac:dyDescent="0.25">
      <c r="A217" s="118" t="s">
        <v>836</v>
      </c>
      <c r="B217" s="63"/>
      <c r="C217" s="81"/>
    </row>
    <row r="218" spans="1:4" x14ac:dyDescent="0.25">
      <c r="A218" s="118" t="s">
        <v>836</v>
      </c>
      <c r="B218" s="63"/>
      <c r="C218" s="81"/>
    </row>
    <row r="219" spans="1:4" x14ac:dyDescent="0.25">
      <c r="B219"/>
      <c r="C219"/>
    </row>
    <row r="220" spans="1:4" x14ac:dyDescent="0.25">
      <c r="A220" s="118" t="s">
        <v>870</v>
      </c>
      <c r="B220" s="27">
        <v>631</v>
      </c>
      <c r="C220" s="65">
        <f t="shared" ref="C220:C221" si="7">B220/72</f>
        <v>8.7638888888888893</v>
      </c>
    </row>
    <row r="221" spans="1:4" x14ac:dyDescent="0.25">
      <c r="A221" s="118" t="s">
        <v>870</v>
      </c>
      <c r="B221" s="27">
        <v>574</v>
      </c>
      <c r="C221" s="65">
        <f t="shared" si="7"/>
        <v>7.9722222222222223</v>
      </c>
      <c r="D221" s="134">
        <v>60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19085-DDC1-42C4-B863-2F39B59F0936}">
  <dimension ref="A1:E209"/>
  <sheetViews>
    <sheetView workbookViewId="0">
      <pane ySplit="2" topLeftCell="A9" activePane="bottomLeft" state="frozen"/>
      <selection activeCell="J32" sqref="J32"/>
      <selection pane="bottomLeft" activeCell="J32" sqref="J32"/>
    </sheetView>
  </sheetViews>
  <sheetFormatPr defaultRowHeight="15" x14ac:dyDescent="0.25"/>
  <cols>
    <col min="1" max="4" width="9.140625" style="27"/>
    <col min="5" max="5" width="38.5703125" style="27" bestFit="1" customWidth="1"/>
    <col min="6" max="16384" width="9.140625" style="27"/>
  </cols>
  <sheetData>
    <row r="1" spans="1:5" x14ac:dyDescent="0.25">
      <c r="A1" s="27" t="s">
        <v>861</v>
      </c>
    </row>
    <row r="2" spans="1:5" x14ac:dyDescent="0.25">
      <c r="A2" s="22" t="s">
        <v>767</v>
      </c>
      <c r="B2" s="22" t="s">
        <v>768</v>
      </c>
      <c r="C2" s="22" t="s">
        <v>771</v>
      </c>
      <c r="D2" s="22" t="s">
        <v>769</v>
      </c>
      <c r="E2" s="22" t="s">
        <v>770</v>
      </c>
    </row>
    <row r="3" spans="1:5" x14ac:dyDescent="0.25">
      <c r="A3" s="116" t="s">
        <v>825</v>
      </c>
      <c r="B3">
        <v>603</v>
      </c>
      <c r="C3" s="65">
        <f t="shared" ref="C3:C101" si="0">B3/72</f>
        <v>8.375</v>
      </c>
      <c r="D3"/>
    </row>
    <row r="4" spans="1:5" x14ac:dyDescent="0.25">
      <c r="A4" s="116" t="s">
        <v>825</v>
      </c>
      <c r="B4">
        <v>571</v>
      </c>
      <c r="C4" s="65">
        <f t="shared" si="0"/>
        <v>7.9305555555555554</v>
      </c>
      <c r="D4"/>
    </row>
    <row r="5" spans="1:5" x14ac:dyDescent="0.25">
      <c r="A5" s="116" t="s">
        <v>825</v>
      </c>
      <c r="B5">
        <v>533</v>
      </c>
      <c r="C5" s="65">
        <f t="shared" si="0"/>
        <v>7.4027777777777777</v>
      </c>
      <c r="D5"/>
    </row>
    <row r="6" spans="1:5" x14ac:dyDescent="0.25">
      <c r="A6" s="116" t="s">
        <v>825</v>
      </c>
      <c r="B6">
        <v>527</v>
      </c>
      <c r="C6" s="65">
        <f t="shared" si="0"/>
        <v>7.3194444444444446</v>
      </c>
      <c r="D6"/>
    </row>
    <row r="7" spans="1:5" x14ac:dyDescent="0.25">
      <c r="A7" s="116" t="s">
        <v>825</v>
      </c>
      <c r="B7">
        <v>519</v>
      </c>
      <c r="C7" s="65">
        <f t="shared" si="0"/>
        <v>7.208333333333333</v>
      </c>
      <c r="D7"/>
    </row>
    <row r="8" spans="1:5" x14ac:dyDescent="0.25">
      <c r="A8" s="116" t="s">
        <v>825</v>
      </c>
      <c r="B8">
        <v>514</v>
      </c>
      <c r="C8" s="65">
        <f t="shared" si="0"/>
        <v>7.1388888888888893</v>
      </c>
      <c r="D8"/>
    </row>
    <row r="9" spans="1:5" x14ac:dyDescent="0.25">
      <c r="A9" s="116" t="s">
        <v>825</v>
      </c>
      <c r="B9">
        <v>514</v>
      </c>
      <c r="C9" s="65">
        <f t="shared" si="0"/>
        <v>7.1388888888888893</v>
      </c>
      <c r="D9"/>
    </row>
    <row r="10" spans="1:5" x14ac:dyDescent="0.25">
      <c r="A10" s="116" t="s">
        <v>825</v>
      </c>
      <c r="B10">
        <v>510</v>
      </c>
      <c r="C10" s="65">
        <f t="shared" si="0"/>
        <v>7.083333333333333</v>
      </c>
      <c r="D10"/>
    </row>
    <row r="11" spans="1:5" x14ac:dyDescent="0.25">
      <c r="A11" s="116" t="s">
        <v>825</v>
      </c>
      <c r="B11" s="63">
        <v>495</v>
      </c>
      <c r="C11" s="81">
        <f t="shared" si="0"/>
        <v>6.875</v>
      </c>
      <c r="D11"/>
    </row>
    <row r="12" spans="1:5" x14ac:dyDescent="0.25">
      <c r="A12" s="116" t="s">
        <v>825</v>
      </c>
      <c r="B12" s="63">
        <v>447</v>
      </c>
      <c r="C12" s="81">
        <f t="shared" si="0"/>
        <v>6.208333333333333</v>
      </c>
      <c r="D12"/>
    </row>
    <row r="13" spans="1:5" x14ac:dyDescent="0.25">
      <c r="A13" s="116" t="s">
        <v>825</v>
      </c>
      <c r="B13" s="63">
        <v>196</v>
      </c>
      <c r="C13" s="81">
        <f t="shared" si="0"/>
        <v>2.7222222222222223</v>
      </c>
      <c r="D13"/>
    </row>
    <row r="14" spans="1:5" x14ac:dyDescent="0.25">
      <c r="A14" s="111"/>
      <c r="B14"/>
      <c r="C14" s="65"/>
      <c r="D14"/>
    </row>
    <row r="15" spans="1:5" x14ac:dyDescent="0.25">
      <c r="A15" s="116" t="s">
        <v>850</v>
      </c>
      <c r="B15" s="64">
        <v>634</v>
      </c>
      <c r="C15" s="65">
        <f t="shared" si="0"/>
        <v>8.8055555555555554</v>
      </c>
      <c r="D15"/>
    </row>
    <row r="16" spans="1:5" x14ac:dyDescent="0.25">
      <c r="A16" s="116" t="s">
        <v>850</v>
      </c>
      <c r="B16" s="64">
        <v>616</v>
      </c>
      <c r="C16" s="65">
        <f t="shared" si="0"/>
        <v>8.5555555555555554</v>
      </c>
      <c r="D16"/>
    </row>
    <row r="17" spans="1:4" x14ac:dyDescent="0.25">
      <c r="A17" s="116" t="s">
        <v>850</v>
      </c>
      <c r="B17" s="64">
        <v>616</v>
      </c>
      <c r="C17" s="65">
        <f t="shared" si="0"/>
        <v>8.5555555555555554</v>
      </c>
      <c r="D17"/>
    </row>
    <row r="18" spans="1:4" x14ac:dyDescent="0.25">
      <c r="A18" s="116" t="s">
        <v>850</v>
      </c>
      <c r="B18" s="64">
        <v>608</v>
      </c>
      <c r="C18" s="65">
        <f t="shared" si="0"/>
        <v>8.4444444444444446</v>
      </c>
      <c r="D18"/>
    </row>
    <row r="19" spans="1:4" x14ac:dyDescent="0.25">
      <c r="A19" s="116" t="s">
        <v>850</v>
      </c>
      <c r="B19" s="64">
        <v>600</v>
      </c>
      <c r="C19" s="65">
        <f t="shared" si="0"/>
        <v>8.3333333333333339</v>
      </c>
      <c r="D19"/>
    </row>
    <row r="20" spans="1:4" x14ac:dyDescent="0.25">
      <c r="A20" s="116" t="s">
        <v>850</v>
      </c>
      <c r="B20" s="64">
        <v>600</v>
      </c>
      <c r="C20" s="65">
        <f t="shared" si="0"/>
        <v>8.3333333333333339</v>
      </c>
      <c r="D20"/>
    </row>
    <row r="21" spans="1:4" x14ac:dyDescent="0.25">
      <c r="A21" s="116" t="s">
        <v>850</v>
      </c>
      <c r="B21" s="64">
        <v>599</v>
      </c>
      <c r="C21" s="65">
        <f t="shared" si="0"/>
        <v>8.3194444444444446</v>
      </c>
      <c r="D21"/>
    </row>
    <row r="22" spans="1:4" x14ac:dyDescent="0.25">
      <c r="A22" s="116" t="s">
        <v>850</v>
      </c>
      <c r="B22" s="64">
        <v>597</v>
      </c>
      <c r="C22" s="65">
        <f t="shared" si="0"/>
        <v>8.2916666666666661</v>
      </c>
      <c r="D22"/>
    </row>
    <row r="23" spans="1:4" x14ac:dyDescent="0.25">
      <c r="A23" s="116" t="s">
        <v>850</v>
      </c>
      <c r="B23" s="64">
        <v>597</v>
      </c>
      <c r="C23" s="65">
        <f t="shared" si="0"/>
        <v>8.2916666666666661</v>
      </c>
      <c r="D23"/>
    </row>
    <row r="24" spans="1:4" x14ac:dyDescent="0.25">
      <c r="A24" s="116" t="s">
        <v>850</v>
      </c>
      <c r="B24" s="64">
        <v>585</v>
      </c>
      <c r="C24" s="65">
        <f t="shared" si="0"/>
        <v>8.125</v>
      </c>
      <c r="D24"/>
    </row>
    <row r="25" spans="1:4" x14ac:dyDescent="0.25">
      <c r="A25" s="116" t="s">
        <v>850</v>
      </c>
      <c r="B25" s="64">
        <v>584</v>
      </c>
      <c r="C25" s="65">
        <f t="shared" si="0"/>
        <v>8.1111111111111107</v>
      </c>
      <c r="D25"/>
    </row>
    <row r="26" spans="1:4" x14ac:dyDescent="0.25">
      <c r="A26" s="116" t="s">
        <v>850</v>
      </c>
      <c r="B26" s="64">
        <v>566</v>
      </c>
      <c r="C26" s="65">
        <f t="shared" si="0"/>
        <v>7.8611111111111107</v>
      </c>
      <c r="D26"/>
    </row>
    <row r="27" spans="1:4" x14ac:dyDescent="0.25">
      <c r="A27" s="116" t="s">
        <v>850</v>
      </c>
      <c r="B27" s="64">
        <v>552</v>
      </c>
      <c r="C27" s="65">
        <f t="shared" si="0"/>
        <v>7.666666666666667</v>
      </c>
      <c r="D27"/>
    </row>
    <row r="28" spans="1:4" x14ac:dyDescent="0.25">
      <c r="A28" s="116" t="s">
        <v>850</v>
      </c>
      <c r="B28" s="64">
        <v>550</v>
      </c>
      <c r="C28" s="65">
        <f t="shared" si="0"/>
        <v>7.6388888888888893</v>
      </c>
      <c r="D28"/>
    </row>
    <row r="29" spans="1:4" x14ac:dyDescent="0.25">
      <c r="A29" s="116" t="s">
        <v>850</v>
      </c>
      <c r="B29" s="64">
        <v>549</v>
      </c>
      <c r="C29" s="65">
        <f t="shared" si="0"/>
        <v>7.625</v>
      </c>
      <c r="D29"/>
    </row>
    <row r="30" spans="1:4" x14ac:dyDescent="0.25">
      <c r="A30" s="116" t="s">
        <v>850</v>
      </c>
      <c r="B30" s="64">
        <v>540</v>
      </c>
      <c r="C30" s="65">
        <f t="shared" si="0"/>
        <v>7.5</v>
      </c>
      <c r="D30"/>
    </row>
    <row r="31" spans="1:4" x14ac:dyDescent="0.25">
      <c r="A31" s="116" t="s">
        <v>850</v>
      </c>
      <c r="B31" s="63">
        <v>462</v>
      </c>
      <c r="C31" s="81">
        <f t="shared" si="0"/>
        <v>6.416666666666667</v>
      </c>
      <c r="D31"/>
    </row>
    <row r="32" spans="1:4" x14ac:dyDescent="0.25">
      <c r="A32" s="116" t="s">
        <v>850</v>
      </c>
      <c r="B32" s="63">
        <v>456</v>
      </c>
      <c r="C32" s="81">
        <f t="shared" si="0"/>
        <v>6.333333333333333</v>
      </c>
      <c r="D32"/>
    </row>
    <row r="33" spans="1:4" x14ac:dyDescent="0.25">
      <c r="A33" s="111"/>
      <c r="C33" s="112"/>
    </row>
    <row r="34" spans="1:4" x14ac:dyDescent="0.25">
      <c r="A34" s="116" t="s">
        <v>827</v>
      </c>
      <c r="B34">
        <v>632</v>
      </c>
      <c r="C34" s="65">
        <f t="shared" si="0"/>
        <v>8.7777777777777786</v>
      </c>
      <c r="D34"/>
    </row>
    <row r="35" spans="1:4" x14ac:dyDescent="0.25">
      <c r="A35" s="116" t="s">
        <v>827</v>
      </c>
      <c r="B35">
        <v>611</v>
      </c>
      <c r="C35" s="65">
        <f t="shared" ref="C35:C39" si="1">B35/72</f>
        <v>8.4861111111111107</v>
      </c>
      <c r="D35"/>
    </row>
    <row r="36" spans="1:4" x14ac:dyDescent="0.25">
      <c r="A36" s="116" t="s">
        <v>827</v>
      </c>
      <c r="B36">
        <v>601</v>
      </c>
      <c r="C36" s="65">
        <f t="shared" si="1"/>
        <v>8.3472222222222214</v>
      </c>
      <c r="D36"/>
    </row>
    <row r="37" spans="1:4" x14ac:dyDescent="0.25">
      <c r="A37" s="116" t="s">
        <v>827</v>
      </c>
      <c r="B37">
        <v>591</v>
      </c>
      <c r="C37" s="65">
        <f t="shared" si="1"/>
        <v>8.2083333333333339</v>
      </c>
      <c r="D37"/>
    </row>
    <row r="38" spans="1:4" x14ac:dyDescent="0.25">
      <c r="A38" s="116" t="s">
        <v>827</v>
      </c>
      <c r="B38">
        <v>587</v>
      </c>
      <c r="C38" s="65">
        <f t="shared" si="1"/>
        <v>8.1527777777777786</v>
      </c>
      <c r="D38"/>
    </row>
    <row r="39" spans="1:4" x14ac:dyDescent="0.25">
      <c r="A39" s="116" t="s">
        <v>827</v>
      </c>
      <c r="B39">
        <v>558</v>
      </c>
      <c r="C39" s="65">
        <f t="shared" si="1"/>
        <v>7.75</v>
      </c>
      <c r="D39"/>
    </row>
    <row r="40" spans="1:4" x14ac:dyDescent="0.25">
      <c r="A40" s="116" t="s">
        <v>827</v>
      </c>
      <c r="B40">
        <v>549</v>
      </c>
      <c r="C40" s="65">
        <f t="shared" si="0"/>
        <v>7.625</v>
      </c>
      <c r="D40"/>
    </row>
    <row r="41" spans="1:4" x14ac:dyDescent="0.25">
      <c r="A41" s="116" t="s">
        <v>827</v>
      </c>
      <c r="B41" s="63">
        <v>532</v>
      </c>
      <c r="C41" s="81">
        <f t="shared" si="0"/>
        <v>7.3888888888888893</v>
      </c>
      <c r="D41"/>
    </row>
    <row r="42" spans="1:4" x14ac:dyDescent="0.25">
      <c r="A42" s="116" t="s">
        <v>827</v>
      </c>
      <c r="B42" s="63">
        <v>519</v>
      </c>
      <c r="C42" s="81">
        <f t="shared" si="0"/>
        <v>7.208333333333333</v>
      </c>
      <c r="D42"/>
    </row>
    <row r="43" spans="1:4" x14ac:dyDescent="0.25">
      <c r="A43" s="111"/>
      <c r="C43" s="112"/>
    </row>
    <row r="44" spans="1:4" x14ac:dyDescent="0.25">
      <c r="A44" s="116" t="s">
        <v>828</v>
      </c>
      <c r="B44">
        <v>620</v>
      </c>
      <c r="C44" s="65">
        <f t="shared" si="0"/>
        <v>8.6111111111111107</v>
      </c>
    </row>
    <row r="45" spans="1:4" x14ac:dyDescent="0.25">
      <c r="A45" s="116" t="s">
        <v>828</v>
      </c>
      <c r="B45">
        <v>595</v>
      </c>
      <c r="C45" s="65">
        <f t="shared" si="0"/>
        <v>8.2638888888888893</v>
      </c>
    </row>
    <row r="46" spans="1:4" x14ac:dyDescent="0.25">
      <c r="A46" s="116" t="s">
        <v>828</v>
      </c>
      <c r="B46">
        <v>568</v>
      </c>
      <c r="C46" s="65">
        <f t="shared" si="0"/>
        <v>7.8888888888888893</v>
      </c>
    </row>
    <row r="47" spans="1:4" x14ac:dyDescent="0.25">
      <c r="A47" s="116" t="s">
        <v>828</v>
      </c>
      <c r="B47">
        <v>563</v>
      </c>
      <c r="C47" s="65">
        <f t="shared" ref="C47" si="2">B47/72</f>
        <v>7.8194444444444446</v>
      </c>
    </row>
    <row r="48" spans="1:4" x14ac:dyDescent="0.25">
      <c r="A48" s="116" t="s">
        <v>828</v>
      </c>
      <c r="B48">
        <v>548</v>
      </c>
      <c r="C48" s="65">
        <f t="shared" si="0"/>
        <v>7.6111111111111107</v>
      </c>
    </row>
    <row r="49" spans="1:4" x14ac:dyDescent="0.25">
      <c r="A49" s="116" t="s">
        <v>828</v>
      </c>
      <c r="B49">
        <v>534</v>
      </c>
      <c r="C49" s="65">
        <f t="shared" si="0"/>
        <v>7.416666666666667</v>
      </c>
    </row>
    <row r="50" spans="1:4" x14ac:dyDescent="0.25">
      <c r="A50" s="116" t="s">
        <v>828</v>
      </c>
      <c r="B50" s="63">
        <v>524</v>
      </c>
      <c r="C50" s="81">
        <f t="shared" si="0"/>
        <v>7.2777777777777777</v>
      </c>
    </row>
    <row r="51" spans="1:4" x14ac:dyDescent="0.25">
      <c r="A51" s="116" t="s">
        <v>828</v>
      </c>
      <c r="B51" s="63">
        <v>512</v>
      </c>
      <c r="C51" s="81">
        <f t="shared" si="0"/>
        <v>7.1111111111111107</v>
      </c>
    </row>
    <row r="52" spans="1:4" x14ac:dyDescent="0.25">
      <c r="C52" s="112"/>
    </row>
    <row r="53" spans="1:4" x14ac:dyDescent="0.25">
      <c r="C53" s="112"/>
    </row>
    <row r="54" spans="1:4" x14ac:dyDescent="0.25">
      <c r="A54" s="116" t="s">
        <v>843</v>
      </c>
      <c r="B54">
        <v>653</v>
      </c>
      <c r="C54" s="65">
        <f t="shared" si="0"/>
        <v>9.0694444444444446</v>
      </c>
      <c r="D54"/>
    </row>
    <row r="55" spans="1:4" x14ac:dyDescent="0.25">
      <c r="A55" s="116" t="s">
        <v>843</v>
      </c>
      <c r="B55">
        <v>618</v>
      </c>
      <c r="C55" s="65">
        <f t="shared" si="0"/>
        <v>8.5833333333333339</v>
      </c>
      <c r="D55"/>
    </row>
    <row r="56" spans="1:4" x14ac:dyDescent="0.25">
      <c r="A56" s="116" t="s">
        <v>843</v>
      </c>
      <c r="B56">
        <v>576</v>
      </c>
      <c r="C56" s="65">
        <f t="shared" si="0"/>
        <v>8</v>
      </c>
      <c r="D56"/>
    </row>
    <row r="57" spans="1:4" x14ac:dyDescent="0.25">
      <c r="A57" s="116" t="s">
        <v>843</v>
      </c>
      <c r="B57">
        <v>569</v>
      </c>
      <c r="C57" s="65">
        <f t="shared" si="0"/>
        <v>7.9027777777777777</v>
      </c>
      <c r="D57"/>
    </row>
    <row r="58" spans="1:4" x14ac:dyDescent="0.25">
      <c r="A58" s="116" t="s">
        <v>843</v>
      </c>
      <c r="B58">
        <v>568</v>
      </c>
      <c r="C58" s="65">
        <f t="shared" si="0"/>
        <v>7.8888888888888893</v>
      </c>
      <c r="D58"/>
    </row>
    <row r="59" spans="1:4" x14ac:dyDescent="0.25">
      <c r="A59" s="116" t="s">
        <v>843</v>
      </c>
      <c r="B59">
        <v>548</v>
      </c>
      <c r="C59" s="65">
        <f t="shared" ref="C59:C64" si="3">B59/72</f>
        <v>7.6111111111111107</v>
      </c>
      <c r="D59"/>
    </row>
    <row r="60" spans="1:4" x14ac:dyDescent="0.25">
      <c r="A60" s="116" t="s">
        <v>843</v>
      </c>
      <c r="B60">
        <v>548</v>
      </c>
      <c r="C60" s="65">
        <f t="shared" si="3"/>
        <v>7.6111111111111107</v>
      </c>
      <c r="D60"/>
    </row>
    <row r="61" spans="1:4" x14ac:dyDescent="0.25">
      <c r="A61" s="116" t="s">
        <v>843</v>
      </c>
      <c r="B61">
        <v>539</v>
      </c>
      <c r="C61" s="65">
        <f t="shared" si="3"/>
        <v>7.4861111111111107</v>
      </c>
      <c r="D61"/>
    </row>
    <row r="62" spans="1:4" x14ac:dyDescent="0.25">
      <c r="A62" s="116" t="s">
        <v>843</v>
      </c>
      <c r="B62">
        <v>531</v>
      </c>
      <c r="C62" s="65">
        <f t="shared" si="3"/>
        <v>7.375</v>
      </c>
      <c r="D62"/>
    </row>
    <row r="63" spans="1:4" x14ac:dyDescent="0.25">
      <c r="A63" s="116" t="s">
        <v>843</v>
      </c>
      <c r="B63">
        <v>518</v>
      </c>
      <c r="C63" s="65">
        <f t="shared" si="3"/>
        <v>7.1944444444444446</v>
      </c>
      <c r="D63"/>
    </row>
    <row r="64" spans="1:4" x14ac:dyDescent="0.25">
      <c r="A64" s="116" t="s">
        <v>843</v>
      </c>
      <c r="B64">
        <v>516</v>
      </c>
      <c r="C64" s="65">
        <f t="shared" si="3"/>
        <v>7.166666666666667</v>
      </c>
      <c r="D64"/>
    </row>
    <row r="65" spans="1:4" x14ac:dyDescent="0.25">
      <c r="A65" s="116" t="s">
        <v>843</v>
      </c>
      <c r="B65">
        <v>512</v>
      </c>
      <c r="C65" s="65">
        <f t="shared" si="0"/>
        <v>7.1111111111111107</v>
      </c>
      <c r="D65"/>
    </row>
    <row r="66" spans="1:4" x14ac:dyDescent="0.25">
      <c r="A66" s="116" t="s">
        <v>843</v>
      </c>
      <c r="B66">
        <v>511</v>
      </c>
      <c r="C66" s="65">
        <f t="shared" si="0"/>
        <v>7.0972222222222223</v>
      </c>
      <c r="D66"/>
    </row>
    <row r="67" spans="1:4" x14ac:dyDescent="0.25">
      <c r="A67" s="116" t="s">
        <v>843</v>
      </c>
      <c r="B67" s="64">
        <v>489</v>
      </c>
      <c r="C67" s="74">
        <f t="shared" si="0"/>
        <v>6.791666666666667</v>
      </c>
      <c r="D67"/>
    </row>
    <row r="68" spans="1:4" x14ac:dyDescent="0.25">
      <c r="A68" s="116" t="s">
        <v>843</v>
      </c>
      <c r="B68" s="64">
        <v>489</v>
      </c>
      <c r="C68" s="74">
        <f t="shared" si="0"/>
        <v>6.791666666666667</v>
      </c>
      <c r="D68"/>
    </row>
    <row r="69" spans="1:4" x14ac:dyDescent="0.25">
      <c r="A69" s="116" t="s">
        <v>843</v>
      </c>
      <c r="B69" s="63">
        <v>478</v>
      </c>
      <c r="C69" s="81">
        <f t="shared" si="0"/>
        <v>6.6388888888888893</v>
      </c>
      <c r="D69"/>
    </row>
    <row r="70" spans="1:4" x14ac:dyDescent="0.25">
      <c r="A70" s="116" t="s">
        <v>843</v>
      </c>
      <c r="B70" s="63">
        <v>478</v>
      </c>
      <c r="C70" s="81">
        <f t="shared" ref="C70:C72" si="4">B70/72</f>
        <v>6.6388888888888893</v>
      </c>
      <c r="D70"/>
    </row>
    <row r="71" spans="1:4" x14ac:dyDescent="0.25">
      <c r="A71" s="116" t="s">
        <v>843</v>
      </c>
      <c r="B71" s="63">
        <v>453</v>
      </c>
      <c r="C71" s="81">
        <f t="shared" si="4"/>
        <v>6.291666666666667</v>
      </c>
      <c r="D71"/>
    </row>
    <row r="72" spans="1:4" x14ac:dyDescent="0.25">
      <c r="A72" s="116" t="s">
        <v>843</v>
      </c>
      <c r="B72" s="63">
        <v>292</v>
      </c>
      <c r="C72" s="81">
        <f t="shared" si="4"/>
        <v>4.0555555555555554</v>
      </c>
      <c r="D72"/>
    </row>
    <row r="73" spans="1:4" x14ac:dyDescent="0.25">
      <c r="A73" s="111"/>
      <c r="B73"/>
      <c r="C73"/>
      <c r="D73"/>
    </row>
    <row r="74" spans="1:4" x14ac:dyDescent="0.25">
      <c r="A74" s="116" t="s">
        <v>844</v>
      </c>
      <c r="B74" s="64">
        <v>647</v>
      </c>
      <c r="C74" s="65">
        <f t="shared" si="0"/>
        <v>8.9861111111111107</v>
      </c>
      <c r="D74"/>
    </row>
    <row r="75" spans="1:4" x14ac:dyDescent="0.25">
      <c r="A75" s="116" t="s">
        <v>844</v>
      </c>
      <c r="B75" s="64">
        <v>647</v>
      </c>
      <c r="C75" s="65">
        <f t="shared" si="0"/>
        <v>8.9861111111111107</v>
      </c>
      <c r="D75"/>
    </row>
    <row r="76" spans="1:4" x14ac:dyDescent="0.25">
      <c r="A76" s="116" t="s">
        <v>844</v>
      </c>
      <c r="B76" s="64">
        <v>639</v>
      </c>
      <c r="C76" s="65">
        <f t="shared" si="0"/>
        <v>8.875</v>
      </c>
      <c r="D76"/>
    </row>
    <row r="77" spans="1:4" x14ac:dyDescent="0.25">
      <c r="A77" s="116" t="s">
        <v>844</v>
      </c>
      <c r="B77" s="64">
        <v>638</v>
      </c>
      <c r="C77" s="65">
        <f t="shared" si="0"/>
        <v>8.8611111111111107</v>
      </c>
      <c r="D77"/>
    </row>
    <row r="78" spans="1:4" x14ac:dyDescent="0.25">
      <c r="A78" s="116" t="s">
        <v>844</v>
      </c>
      <c r="B78" s="64">
        <v>628</v>
      </c>
      <c r="C78" s="65">
        <f t="shared" si="0"/>
        <v>8.7222222222222214</v>
      </c>
      <c r="D78"/>
    </row>
    <row r="79" spans="1:4" x14ac:dyDescent="0.25">
      <c r="A79" s="116" t="s">
        <v>844</v>
      </c>
      <c r="B79" s="64">
        <v>624</v>
      </c>
      <c r="C79" s="65">
        <f t="shared" si="0"/>
        <v>8.6666666666666661</v>
      </c>
      <c r="D79"/>
    </row>
    <row r="80" spans="1:4" x14ac:dyDescent="0.25">
      <c r="A80" s="116" t="s">
        <v>844</v>
      </c>
      <c r="B80" s="64">
        <v>623</v>
      </c>
      <c r="C80" s="65">
        <f t="shared" si="0"/>
        <v>8.6527777777777786</v>
      </c>
      <c r="D80"/>
    </row>
    <row r="81" spans="1:4" x14ac:dyDescent="0.25">
      <c r="A81" s="116" t="s">
        <v>844</v>
      </c>
      <c r="B81" s="64">
        <v>618</v>
      </c>
      <c r="C81" s="65">
        <f t="shared" si="0"/>
        <v>8.5833333333333339</v>
      </c>
      <c r="D81"/>
    </row>
    <row r="82" spans="1:4" x14ac:dyDescent="0.25">
      <c r="A82" s="116" t="s">
        <v>844</v>
      </c>
      <c r="B82" s="64">
        <v>615</v>
      </c>
      <c r="C82" s="65">
        <f t="shared" si="0"/>
        <v>8.5416666666666661</v>
      </c>
      <c r="D82"/>
    </row>
    <row r="83" spans="1:4" x14ac:dyDescent="0.25">
      <c r="A83" s="116" t="s">
        <v>844</v>
      </c>
      <c r="B83" s="64">
        <v>608</v>
      </c>
      <c r="C83" s="65">
        <f t="shared" si="0"/>
        <v>8.4444444444444446</v>
      </c>
      <c r="D83"/>
    </row>
    <row r="84" spans="1:4" x14ac:dyDescent="0.25">
      <c r="A84" s="116" t="s">
        <v>844</v>
      </c>
      <c r="B84" s="64">
        <v>606</v>
      </c>
      <c r="C84" s="65">
        <f t="shared" si="0"/>
        <v>8.4166666666666661</v>
      </c>
      <c r="D84"/>
    </row>
    <row r="85" spans="1:4" x14ac:dyDescent="0.25">
      <c r="A85" s="116" t="s">
        <v>844</v>
      </c>
      <c r="B85" s="64">
        <v>596</v>
      </c>
      <c r="C85" s="65">
        <f t="shared" si="0"/>
        <v>8.2777777777777786</v>
      </c>
      <c r="D85"/>
    </row>
    <row r="86" spans="1:4" x14ac:dyDescent="0.25">
      <c r="A86" s="116" t="s">
        <v>844</v>
      </c>
      <c r="B86" s="64">
        <v>595</v>
      </c>
      <c r="C86" s="65">
        <f t="shared" si="0"/>
        <v>8.2638888888888893</v>
      </c>
      <c r="D86"/>
    </row>
    <row r="87" spans="1:4" x14ac:dyDescent="0.25">
      <c r="A87" s="116" t="s">
        <v>844</v>
      </c>
      <c r="B87" s="64">
        <v>595</v>
      </c>
      <c r="C87" s="65">
        <f t="shared" si="0"/>
        <v>8.2638888888888893</v>
      </c>
      <c r="D87"/>
    </row>
    <row r="88" spans="1:4" x14ac:dyDescent="0.25">
      <c r="A88" s="116" t="s">
        <v>844</v>
      </c>
      <c r="B88" s="64">
        <v>590</v>
      </c>
      <c r="C88" s="65">
        <f t="shared" si="0"/>
        <v>8.1944444444444446</v>
      </c>
      <c r="D88"/>
    </row>
    <row r="89" spans="1:4" x14ac:dyDescent="0.25">
      <c r="A89" s="116" t="s">
        <v>844</v>
      </c>
      <c r="B89" s="64">
        <v>585</v>
      </c>
      <c r="C89" s="65">
        <f t="shared" si="0"/>
        <v>8.125</v>
      </c>
      <c r="D89"/>
    </row>
    <row r="90" spans="1:4" x14ac:dyDescent="0.25">
      <c r="A90" s="116" t="s">
        <v>844</v>
      </c>
      <c r="B90" s="64">
        <v>578</v>
      </c>
      <c r="C90" s="65">
        <f t="shared" si="0"/>
        <v>8.0277777777777786</v>
      </c>
      <c r="D90"/>
    </row>
    <row r="91" spans="1:4" x14ac:dyDescent="0.25">
      <c r="A91" s="116" t="s">
        <v>844</v>
      </c>
      <c r="B91" s="64">
        <v>575</v>
      </c>
      <c r="C91" s="65">
        <f t="shared" si="0"/>
        <v>7.9861111111111107</v>
      </c>
      <c r="D91"/>
    </row>
    <row r="92" spans="1:4" x14ac:dyDescent="0.25">
      <c r="A92" s="116" t="s">
        <v>844</v>
      </c>
      <c r="B92" s="64">
        <v>572</v>
      </c>
      <c r="C92" s="65">
        <f t="shared" si="0"/>
        <v>7.9444444444444446</v>
      </c>
      <c r="D92"/>
    </row>
    <row r="93" spans="1:4" x14ac:dyDescent="0.25">
      <c r="A93" s="116" t="s">
        <v>844</v>
      </c>
      <c r="B93" s="64">
        <v>566</v>
      </c>
      <c r="C93" s="65">
        <f t="shared" si="0"/>
        <v>7.8611111111111107</v>
      </c>
      <c r="D93"/>
    </row>
    <row r="94" spans="1:4" x14ac:dyDescent="0.25">
      <c r="A94" s="116" t="s">
        <v>844</v>
      </c>
      <c r="B94" s="64">
        <v>561</v>
      </c>
      <c r="C94" s="65">
        <f t="shared" si="0"/>
        <v>7.791666666666667</v>
      </c>
      <c r="D94"/>
    </row>
    <row r="95" spans="1:4" x14ac:dyDescent="0.25">
      <c r="A95" s="116" t="s">
        <v>844</v>
      </c>
      <c r="B95" s="64">
        <v>556</v>
      </c>
      <c r="C95" s="65">
        <f t="shared" si="0"/>
        <v>7.7222222222222223</v>
      </c>
      <c r="D95"/>
    </row>
    <row r="96" spans="1:4" x14ac:dyDescent="0.25">
      <c r="A96" s="116" t="s">
        <v>844</v>
      </c>
      <c r="B96" s="64">
        <v>524</v>
      </c>
      <c r="C96" s="65">
        <f t="shared" si="0"/>
        <v>7.2777777777777777</v>
      </c>
      <c r="D96"/>
    </row>
    <row r="97" spans="1:5" x14ac:dyDescent="0.25">
      <c r="A97" s="116" t="s">
        <v>844</v>
      </c>
      <c r="B97" s="64">
        <v>515</v>
      </c>
      <c r="C97" s="65">
        <f t="shared" si="0"/>
        <v>7.1527777777777777</v>
      </c>
      <c r="D97"/>
    </row>
    <row r="98" spans="1:5" x14ac:dyDescent="0.25">
      <c r="A98" s="116" t="s">
        <v>844</v>
      </c>
      <c r="B98" s="63">
        <v>489</v>
      </c>
      <c r="C98" s="81">
        <f t="shared" si="0"/>
        <v>6.791666666666667</v>
      </c>
      <c r="D98"/>
    </row>
    <row r="99" spans="1:5" x14ac:dyDescent="0.25">
      <c r="A99" s="116" t="s">
        <v>844</v>
      </c>
      <c r="B99" s="63">
        <v>481</v>
      </c>
      <c r="C99" s="81">
        <f t="shared" si="0"/>
        <v>6.6805555555555554</v>
      </c>
      <c r="D99"/>
    </row>
    <row r="100" spans="1:5" x14ac:dyDescent="0.25">
      <c r="A100" s="116" t="s">
        <v>844</v>
      </c>
      <c r="B100" s="63">
        <v>475</v>
      </c>
      <c r="C100" s="81">
        <f t="shared" si="0"/>
        <v>6.5972222222222223</v>
      </c>
      <c r="D100"/>
    </row>
    <row r="101" spans="1:5" x14ac:dyDescent="0.25">
      <c r="A101" s="116" t="s">
        <v>844</v>
      </c>
      <c r="B101" s="63">
        <v>473</v>
      </c>
      <c r="C101" s="81">
        <f t="shared" si="0"/>
        <v>6.5694444444444446</v>
      </c>
      <c r="D101"/>
    </row>
    <row r="102" spans="1:5" x14ac:dyDescent="0.25">
      <c r="A102" s="116" t="s">
        <v>844</v>
      </c>
      <c r="B102" s="63">
        <v>468</v>
      </c>
      <c r="C102" s="81">
        <f t="shared" ref="C102:C103" si="5">B102/72</f>
        <v>6.5</v>
      </c>
      <c r="D102"/>
    </row>
    <row r="103" spans="1:5" x14ac:dyDescent="0.25">
      <c r="A103" s="116" t="s">
        <v>844</v>
      </c>
      <c r="B103" s="63">
        <v>391</v>
      </c>
      <c r="C103" s="81">
        <f t="shared" si="5"/>
        <v>5.4305555555555554</v>
      </c>
      <c r="D103"/>
    </row>
    <row r="104" spans="1:5" x14ac:dyDescent="0.25">
      <c r="A104" s="111"/>
      <c r="C104" s="112"/>
    </row>
    <row r="105" spans="1:5" x14ac:dyDescent="0.25">
      <c r="A105" s="116" t="s">
        <v>846</v>
      </c>
      <c r="B105">
        <v>654</v>
      </c>
      <c r="C105" s="65">
        <f t="shared" ref="C105:C110" si="6">B105/72</f>
        <v>9.0833333333333339</v>
      </c>
      <c r="D105"/>
    </row>
    <row r="106" spans="1:5" x14ac:dyDescent="0.25">
      <c r="A106" s="116" t="s">
        <v>846</v>
      </c>
      <c r="B106">
        <v>622</v>
      </c>
      <c r="C106" s="65">
        <f t="shared" si="6"/>
        <v>8.6388888888888893</v>
      </c>
      <c r="D106"/>
    </row>
    <row r="107" spans="1:5" x14ac:dyDescent="0.25">
      <c r="A107" s="116" t="s">
        <v>846</v>
      </c>
      <c r="B107">
        <v>618</v>
      </c>
      <c r="C107" s="65">
        <f t="shared" ref="C107" si="7">B107/72</f>
        <v>8.5833333333333339</v>
      </c>
      <c r="D107" s="98">
        <v>60</v>
      </c>
      <c r="E107" s="27" t="s">
        <v>859</v>
      </c>
    </row>
    <row r="108" spans="1:5" x14ac:dyDescent="0.25">
      <c r="A108" s="116" t="s">
        <v>846</v>
      </c>
      <c r="B108">
        <v>583</v>
      </c>
      <c r="C108" s="65">
        <f t="shared" si="6"/>
        <v>8.0972222222222214</v>
      </c>
      <c r="D108"/>
    </row>
    <row r="109" spans="1:5" x14ac:dyDescent="0.25">
      <c r="A109" s="116" t="s">
        <v>846</v>
      </c>
      <c r="B109">
        <v>566</v>
      </c>
      <c r="C109" s="65">
        <f t="shared" si="6"/>
        <v>7.8611111111111107</v>
      </c>
      <c r="D109"/>
    </row>
    <row r="110" spans="1:5" x14ac:dyDescent="0.25">
      <c r="A110" s="116" t="s">
        <v>846</v>
      </c>
      <c r="B110" s="63">
        <v>483</v>
      </c>
      <c r="C110" s="81">
        <f t="shared" si="6"/>
        <v>6.708333333333333</v>
      </c>
      <c r="D110"/>
    </row>
    <row r="111" spans="1:5" x14ac:dyDescent="0.25">
      <c r="A111" s="111"/>
      <c r="C111" s="112"/>
    </row>
    <row r="112" spans="1:5" x14ac:dyDescent="0.25">
      <c r="A112" s="116" t="s">
        <v>848</v>
      </c>
      <c r="B112">
        <v>650</v>
      </c>
      <c r="C112" s="65">
        <f t="shared" ref="C112:C185" si="8">B112/72</f>
        <v>9.0277777777777786</v>
      </c>
      <c r="D112"/>
    </row>
    <row r="113" spans="1:4" x14ac:dyDescent="0.25">
      <c r="A113" s="116" t="s">
        <v>848</v>
      </c>
      <c r="B113">
        <v>636</v>
      </c>
      <c r="C113" s="65">
        <f t="shared" si="8"/>
        <v>8.8333333333333339</v>
      </c>
      <c r="D113"/>
    </row>
    <row r="114" spans="1:4" x14ac:dyDescent="0.25">
      <c r="A114" s="116" t="s">
        <v>848</v>
      </c>
      <c r="B114">
        <v>634</v>
      </c>
      <c r="C114" s="65">
        <f t="shared" ref="C114:C121" si="9">B114/72</f>
        <v>8.8055555555555554</v>
      </c>
      <c r="D114"/>
    </row>
    <row r="115" spans="1:4" x14ac:dyDescent="0.25">
      <c r="A115" s="116" t="s">
        <v>848</v>
      </c>
      <c r="B115">
        <v>633</v>
      </c>
      <c r="C115" s="65">
        <f t="shared" si="9"/>
        <v>8.7916666666666661</v>
      </c>
      <c r="D115"/>
    </row>
    <row r="116" spans="1:4" x14ac:dyDescent="0.25">
      <c r="A116" s="116" t="s">
        <v>848</v>
      </c>
      <c r="B116">
        <v>624</v>
      </c>
      <c r="C116" s="65">
        <f t="shared" si="9"/>
        <v>8.6666666666666661</v>
      </c>
      <c r="D116"/>
    </row>
    <row r="117" spans="1:4" x14ac:dyDescent="0.25">
      <c r="A117" s="116" t="s">
        <v>848</v>
      </c>
      <c r="B117">
        <v>595</v>
      </c>
      <c r="C117" s="65">
        <f t="shared" si="9"/>
        <v>8.2638888888888893</v>
      </c>
      <c r="D117"/>
    </row>
    <row r="118" spans="1:4" x14ac:dyDescent="0.25">
      <c r="A118" s="116" t="s">
        <v>848</v>
      </c>
      <c r="B118">
        <v>571</v>
      </c>
      <c r="C118" s="65">
        <f t="shared" si="9"/>
        <v>7.9305555555555554</v>
      </c>
      <c r="D118"/>
    </row>
    <row r="119" spans="1:4" x14ac:dyDescent="0.25">
      <c r="A119" s="116" t="s">
        <v>848</v>
      </c>
      <c r="B119">
        <v>565</v>
      </c>
      <c r="C119" s="65">
        <f t="shared" si="9"/>
        <v>7.8472222222222223</v>
      </c>
      <c r="D119"/>
    </row>
    <row r="120" spans="1:4" x14ac:dyDescent="0.25">
      <c r="A120" s="116" t="s">
        <v>848</v>
      </c>
      <c r="B120">
        <v>561</v>
      </c>
      <c r="C120" s="65">
        <f t="shared" si="9"/>
        <v>7.791666666666667</v>
      </c>
      <c r="D120"/>
    </row>
    <row r="121" spans="1:4" x14ac:dyDescent="0.25">
      <c r="A121" s="116" t="s">
        <v>848</v>
      </c>
      <c r="B121">
        <v>559</v>
      </c>
      <c r="C121" s="65">
        <f t="shared" si="9"/>
        <v>7.7638888888888893</v>
      </c>
      <c r="D121"/>
    </row>
    <row r="122" spans="1:4" x14ac:dyDescent="0.25">
      <c r="A122" s="116" t="s">
        <v>848</v>
      </c>
      <c r="B122">
        <v>556</v>
      </c>
      <c r="C122" s="65">
        <f t="shared" si="8"/>
        <v>7.7222222222222223</v>
      </c>
      <c r="D122"/>
    </row>
    <row r="123" spans="1:4" x14ac:dyDescent="0.25">
      <c r="A123" s="116" t="s">
        <v>848</v>
      </c>
      <c r="B123">
        <v>555</v>
      </c>
      <c r="C123" s="65">
        <f t="shared" si="8"/>
        <v>7.708333333333333</v>
      </c>
      <c r="D123"/>
    </row>
    <row r="124" spans="1:4" x14ac:dyDescent="0.25">
      <c r="A124" s="116" t="s">
        <v>848</v>
      </c>
      <c r="B124" s="63">
        <v>479</v>
      </c>
      <c r="C124" s="81">
        <f t="shared" si="8"/>
        <v>6.6527777777777777</v>
      </c>
      <c r="D124"/>
    </row>
    <row r="125" spans="1:4" x14ac:dyDescent="0.25">
      <c r="A125"/>
      <c r="B125"/>
      <c r="C125"/>
      <c r="D125"/>
    </row>
    <row r="126" spans="1:4" x14ac:dyDescent="0.25">
      <c r="A126" s="116" t="s">
        <v>847</v>
      </c>
      <c r="B126">
        <v>593</v>
      </c>
      <c r="C126" s="65">
        <f t="shared" si="8"/>
        <v>8.2361111111111107</v>
      </c>
      <c r="D126"/>
    </row>
    <row r="127" spans="1:4" x14ac:dyDescent="0.25">
      <c r="A127" s="116" t="s">
        <v>847</v>
      </c>
      <c r="B127">
        <v>590</v>
      </c>
      <c r="C127" s="65">
        <f t="shared" ref="C127:C128" si="10">B127/72</f>
        <v>8.1944444444444446</v>
      </c>
      <c r="D127"/>
    </row>
    <row r="128" spans="1:4" x14ac:dyDescent="0.25">
      <c r="A128" s="116" t="s">
        <v>847</v>
      </c>
      <c r="B128">
        <v>575</v>
      </c>
      <c r="C128" s="65">
        <f t="shared" si="10"/>
        <v>7.9861111111111107</v>
      </c>
      <c r="D128"/>
    </row>
    <row r="129" spans="1:5" x14ac:dyDescent="0.25">
      <c r="A129" s="116" t="s">
        <v>847</v>
      </c>
      <c r="B129" s="64">
        <v>558</v>
      </c>
      <c r="C129" s="74">
        <f t="shared" si="8"/>
        <v>7.75</v>
      </c>
      <c r="D129"/>
    </row>
    <row r="130" spans="1:5" x14ac:dyDescent="0.25">
      <c r="A130" s="111"/>
      <c r="C130" s="112"/>
      <c r="D130" s="27" t="s">
        <v>786</v>
      </c>
    </row>
    <row r="131" spans="1:5" x14ac:dyDescent="0.25">
      <c r="A131" s="116" t="s">
        <v>830</v>
      </c>
      <c r="B131">
        <v>706</v>
      </c>
      <c r="C131" s="65">
        <f t="shared" si="8"/>
        <v>9.8055555555555554</v>
      </c>
      <c r="D131"/>
    </row>
    <row r="132" spans="1:5" x14ac:dyDescent="0.25">
      <c r="A132" s="116" t="s">
        <v>830</v>
      </c>
      <c r="B132">
        <v>702</v>
      </c>
      <c r="C132" s="65">
        <f t="shared" si="8"/>
        <v>9.75</v>
      </c>
      <c r="D132"/>
    </row>
    <row r="133" spans="1:5" x14ac:dyDescent="0.25">
      <c r="A133" s="116" t="s">
        <v>830</v>
      </c>
      <c r="B133">
        <v>698</v>
      </c>
      <c r="C133" s="65">
        <f t="shared" si="8"/>
        <v>9.6944444444444446</v>
      </c>
      <c r="D133"/>
    </row>
    <row r="134" spans="1:5" x14ac:dyDescent="0.25">
      <c r="A134" s="116" t="s">
        <v>830</v>
      </c>
      <c r="B134">
        <v>698</v>
      </c>
      <c r="C134" s="65">
        <f t="shared" si="8"/>
        <v>9.6944444444444446</v>
      </c>
      <c r="D134"/>
    </row>
    <row r="135" spans="1:5" x14ac:dyDescent="0.25">
      <c r="A135" s="116" t="s">
        <v>830</v>
      </c>
      <c r="B135">
        <v>691</v>
      </c>
      <c r="C135" s="65">
        <f t="shared" si="8"/>
        <v>9.5972222222222214</v>
      </c>
      <c r="D135"/>
    </row>
    <row r="136" spans="1:5" x14ac:dyDescent="0.25">
      <c r="A136" s="116" t="s">
        <v>830</v>
      </c>
      <c r="B136">
        <v>691</v>
      </c>
      <c r="C136" s="65">
        <f t="shared" si="8"/>
        <v>9.5972222222222214</v>
      </c>
      <c r="D136"/>
    </row>
    <row r="137" spans="1:5" x14ac:dyDescent="0.25">
      <c r="A137" s="116" t="s">
        <v>830</v>
      </c>
      <c r="B137">
        <v>690</v>
      </c>
      <c r="C137" s="65">
        <f t="shared" si="8"/>
        <v>9.5833333333333339</v>
      </c>
      <c r="D137" s="98">
        <v>50</v>
      </c>
      <c r="E137" s="27" t="s">
        <v>859</v>
      </c>
    </row>
    <row r="138" spans="1:5" x14ac:dyDescent="0.25">
      <c r="A138" s="116" t="s">
        <v>830</v>
      </c>
      <c r="B138">
        <v>687</v>
      </c>
      <c r="C138" s="65">
        <f t="shared" si="8"/>
        <v>9.5416666666666661</v>
      </c>
      <c r="D138"/>
    </row>
    <row r="139" spans="1:5" x14ac:dyDescent="0.25">
      <c r="A139" s="116" t="s">
        <v>830</v>
      </c>
      <c r="B139">
        <v>687</v>
      </c>
      <c r="C139" s="65">
        <f t="shared" si="8"/>
        <v>9.5416666666666661</v>
      </c>
      <c r="D139"/>
    </row>
    <row r="140" spans="1:5" x14ac:dyDescent="0.25">
      <c r="A140" s="116" t="s">
        <v>830</v>
      </c>
      <c r="B140">
        <v>682</v>
      </c>
      <c r="C140" s="65">
        <f t="shared" si="8"/>
        <v>9.4722222222222214</v>
      </c>
      <c r="D140"/>
    </row>
    <row r="141" spans="1:5" x14ac:dyDescent="0.25">
      <c r="A141" s="116" t="s">
        <v>830</v>
      </c>
      <c r="B141">
        <v>678</v>
      </c>
      <c r="C141" s="65">
        <f t="shared" si="8"/>
        <v>9.4166666666666661</v>
      </c>
      <c r="D141" s="98" t="s">
        <v>860</v>
      </c>
      <c r="E141" s="27" t="s">
        <v>859</v>
      </c>
    </row>
    <row r="142" spans="1:5" x14ac:dyDescent="0.25">
      <c r="A142" s="116" t="s">
        <v>830</v>
      </c>
      <c r="B142">
        <v>677</v>
      </c>
      <c r="C142" s="65">
        <f t="shared" si="8"/>
        <v>9.4027777777777786</v>
      </c>
      <c r="D142"/>
    </row>
    <row r="143" spans="1:5" x14ac:dyDescent="0.25">
      <c r="A143" s="116" t="s">
        <v>830</v>
      </c>
      <c r="B143">
        <v>675</v>
      </c>
      <c r="C143" s="65">
        <f t="shared" si="8"/>
        <v>9.375</v>
      </c>
      <c r="D143" s="98">
        <v>50</v>
      </c>
      <c r="E143" s="27" t="s">
        <v>859</v>
      </c>
    </row>
    <row r="144" spans="1:5" x14ac:dyDescent="0.25">
      <c r="A144" s="116" t="s">
        <v>830</v>
      </c>
      <c r="B144">
        <v>670</v>
      </c>
      <c r="C144" s="65">
        <f t="shared" si="8"/>
        <v>9.3055555555555554</v>
      </c>
      <c r="D144"/>
    </row>
    <row r="145" spans="1:5" x14ac:dyDescent="0.25">
      <c r="A145" s="116" t="s">
        <v>830</v>
      </c>
      <c r="B145">
        <v>670</v>
      </c>
      <c r="C145" s="65">
        <f t="shared" si="8"/>
        <v>9.3055555555555554</v>
      </c>
      <c r="D145"/>
    </row>
    <row r="146" spans="1:5" x14ac:dyDescent="0.25">
      <c r="A146" s="116" t="s">
        <v>830</v>
      </c>
      <c r="B146">
        <v>666</v>
      </c>
      <c r="C146" s="65">
        <f t="shared" si="8"/>
        <v>9.25</v>
      </c>
      <c r="D146" s="98">
        <v>50</v>
      </c>
      <c r="E146" s="27" t="s">
        <v>859</v>
      </c>
    </row>
    <row r="147" spans="1:5" x14ac:dyDescent="0.25">
      <c r="A147" s="116" t="s">
        <v>830</v>
      </c>
      <c r="B147">
        <v>665</v>
      </c>
      <c r="C147" s="65">
        <f t="shared" si="8"/>
        <v>9.2361111111111107</v>
      </c>
      <c r="D147"/>
    </row>
    <row r="148" spans="1:5" x14ac:dyDescent="0.25">
      <c r="A148" s="116" t="s">
        <v>830</v>
      </c>
      <c r="B148">
        <v>664</v>
      </c>
      <c r="C148" s="65">
        <f t="shared" si="8"/>
        <v>9.2222222222222214</v>
      </c>
      <c r="D148"/>
    </row>
    <row r="149" spans="1:5" x14ac:dyDescent="0.25">
      <c r="A149" s="116" t="s">
        <v>830</v>
      </c>
      <c r="B149">
        <v>659</v>
      </c>
      <c r="C149" s="65">
        <f t="shared" si="8"/>
        <v>9.1527777777777786</v>
      </c>
      <c r="D149"/>
    </row>
    <row r="150" spans="1:5" x14ac:dyDescent="0.25">
      <c r="A150" s="116" t="s">
        <v>830</v>
      </c>
      <c r="B150">
        <v>650</v>
      </c>
      <c r="C150" s="65">
        <f t="shared" si="8"/>
        <v>9.0277777777777786</v>
      </c>
      <c r="D150"/>
    </row>
    <row r="151" spans="1:5" x14ac:dyDescent="0.25">
      <c r="A151" s="116" t="s">
        <v>830</v>
      </c>
      <c r="B151">
        <v>640</v>
      </c>
      <c r="C151" s="65">
        <f t="shared" si="8"/>
        <v>8.8888888888888893</v>
      </c>
      <c r="D151"/>
    </row>
    <row r="152" spans="1:5" x14ac:dyDescent="0.25">
      <c r="A152" s="116" t="s">
        <v>830</v>
      </c>
      <c r="B152">
        <v>631</v>
      </c>
      <c r="C152" s="65">
        <f t="shared" si="8"/>
        <v>8.7638888888888893</v>
      </c>
      <c r="D152"/>
    </row>
    <row r="153" spans="1:5" x14ac:dyDescent="0.25">
      <c r="A153" s="116" t="s">
        <v>830</v>
      </c>
      <c r="B153">
        <v>624</v>
      </c>
      <c r="C153" s="65">
        <f t="shared" si="8"/>
        <v>8.6666666666666661</v>
      </c>
      <c r="D153"/>
    </row>
    <row r="154" spans="1:5" x14ac:dyDescent="0.25">
      <c r="A154" s="116" t="s">
        <v>830</v>
      </c>
      <c r="B154" s="63">
        <v>604</v>
      </c>
      <c r="C154" s="81">
        <f t="shared" si="8"/>
        <v>8.3888888888888893</v>
      </c>
      <c r="D154"/>
    </row>
    <row r="155" spans="1:5" x14ac:dyDescent="0.25">
      <c r="A155" s="116" t="s">
        <v>830</v>
      </c>
      <c r="B155" s="63">
        <v>601</v>
      </c>
      <c r="C155" s="81">
        <f t="shared" si="8"/>
        <v>8.3472222222222214</v>
      </c>
      <c r="D155"/>
    </row>
    <row r="156" spans="1:5" x14ac:dyDescent="0.25">
      <c r="A156" s="116" t="s">
        <v>830</v>
      </c>
      <c r="B156" s="63">
        <v>579</v>
      </c>
      <c r="C156" s="81">
        <f t="shared" si="8"/>
        <v>8.0416666666666661</v>
      </c>
      <c r="D156"/>
    </row>
    <row r="158" spans="1:5" x14ac:dyDescent="0.25">
      <c r="A158" s="118" t="s">
        <v>829</v>
      </c>
      <c r="B158" s="64">
        <v>691</v>
      </c>
      <c r="C158" s="65">
        <f t="shared" si="8"/>
        <v>9.5972222222222214</v>
      </c>
    </row>
    <row r="159" spans="1:5" x14ac:dyDescent="0.25">
      <c r="A159" s="118" t="s">
        <v>829</v>
      </c>
      <c r="B159" s="64">
        <v>675</v>
      </c>
      <c r="C159" s="65">
        <f t="shared" si="8"/>
        <v>9.375</v>
      </c>
    </row>
    <row r="160" spans="1:5" x14ac:dyDescent="0.25">
      <c r="A160" s="118" t="s">
        <v>829</v>
      </c>
      <c r="B160" s="64">
        <v>671</v>
      </c>
      <c r="C160" s="65">
        <f t="shared" si="8"/>
        <v>9.3194444444444446</v>
      </c>
    </row>
    <row r="161" spans="1:5" x14ac:dyDescent="0.25">
      <c r="A161" s="118" t="s">
        <v>829</v>
      </c>
      <c r="B161" s="64">
        <v>648</v>
      </c>
      <c r="C161" s="65">
        <f t="shared" si="8"/>
        <v>9</v>
      </c>
    </row>
    <row r="162" spans="1:5" x14ac:dyDescent="0.25">
      <c r="A162" s="118" t="s">
        <v>829</v>
      </c>
      <c r="B162" s="64">
        <v>634</v>
      </c>
      <c r="C162" s="65">
        <f t="shared" si="8"/>
        <v>8.8055555555555554</v>
      </c>
      <c r="D162" s="115">
        <v>50</v>
      </c>
      <c r="E162" s="27" t="s">
        <v>859</v>
      </c>
    </row>
    <row r="163" spans="1:5" x14ac:dyDescent="0.25">
      <c r="A163" s="118" t="s">
        <v>829</v>
      </c>
      <c r="B163" s="64">
        <v>632</v>
      </c>
      <c r="C163" s="65">
        <f t="shared" si="8"/>
        <v>8.7777777777777786</v>
      </c>
      <c r="D163" s="115">
        <v>50</v>
      </c>
      <c r="E163" s="27" t="s">
        <v>859</v>
      </c>
    </row>
    <row r="164" spans="1:5" x14ac:dyDescent="0.25">
      <c r="A164" s="118" t="s">
        <v>829</v>
      </c>
      <c r="B164" s="63">
        <v>593</v>
      </c>
      <c r="C164" s="81">
        <f t="shared" si="8"/>
        <v>8.2361111111111107</v>
      </c>
    </row>
    <row r="166" spans="1:5" x14ac:dyDescent="0.25">
      <c r="A166" s="118" t="s">
        <v>832</v>
      </c>
      <c r="B166" s="64">
        <v>669</v>
      </c>
      <c r="C166" s="65">
        <f t="shared" si="8"/>
        <v>9.2916666666666661</v>
      </c>
      <c r="D166"/>
    </row>
    <row r="167" spans="1:5" x14ac:dyDescent="0.25">
      <c r="A167" s="118" t="s">
        <v>832</v>
      </c>
      <c r="B167" s="64">
        <v>665</v>
      </c>
      <c r="C167" s="65">
        <f t="shared" ref="C167:C168" si="11">B167/72</f>
        <v>9.2361111111111107</v>
      </c>
      <c r="D167"/>
    </row>
    <row r="168" spans="1:5" x14ac:dyDescent="0.25">
      <c r="A168" s="118" t="s">
        <v>832</v>
      </c>
      <c r="B168" s="64">
        <v>662</v>
      </c>
      <c r="C168" s="65">
        <f t="shared" si="11"/>
        <v>9.1944444444444446</v>
      </c>
      <c r="D168"/>
    </row>
    <row r="169" spans="1:5" x14ac:dyDescent="0.25">
      <c r="A169" s="118" t="s">
        <v>832</v>
      </c>
      <c r="B169" s="64">
        <v>653</v>
      </c>
      <c r="C169" s="65">
        <f t="shared" si="8"/>
        <v>9.0694444444444446</v>
      </c>
      <c r="D169"/>
    </row>
    <row r="170" spans="1:5" x14ac:dyDescent="0.25">
      <c r="A170" s="118" t="s">
        <v>832</v>
      </c>
      <c r="B170" s="63">
        <v>577</v>
      </c>
      <c r="C170" s="81">
        <f t="shared" si="8"/>
        <v>8.0138888888888893</v>
      </c>
      <c r="D170"/>
    </row>
    <row r="172" spans="1:5" x14ac:dyDescent="0.25">
      <c r="A172" s="118" t="s">
        <v>834</v>
      </c>
      <c r="B172" s="64">
        <v>680</v>
      </c>
      <c r="C172" s="65">
        <f t="shared" si="8"/>
        <v>9.4444444444444446</v>
      </c>
      <c r="D172"/>
    </row>
    <row r="173" spans="1:5" x14ac:dyDescent="0.25">
      <c r="A173" s="118" t="s">
        <v>834</v>
      </c>
      <c r="B173" s="64">
        <v>680</v>
      </c>
      <c r="C173" s="65">
        <f t="shared" si="8"/>
        <v>9.4444444444444446</v>
      </c>
      <c r="D173"/>
    </row>
    <row r="174" spans="1:5" x14ac:dyDescent="0.25">
      <c r="A174" s="118" t="s">
        <v>834</v>
      </c>
      <c r="B174" s="64">
        <v>667</v>
      </c>
      <c r="C174" s="65">
        <f t="shared" si="8"/>
        <v>9.2638888888888893</v>
      </c>
      <c r="D174"/>
    </row>
    <row r="175" spans="1:5" x14ac:dyDescent="0.25">
      <c r="A175" s="118" t="s">
        <v>834</v>
      </c>
      <c r="B175" s="64">
        <v>664</v>
      </c>
      <c r="C175" s="65">
        <f t="shared" ref="C175" si="12">B175/72</f>
        <v>9.2222222222222214</v>
      </c>
      <c r="D175"/>
    </row>
    <row r="176" spans="1:5" x14ac:dyDescent="0.25">
      <c r="A176" s="118" t="s">
        <v>834</v>
      </c>
      <c r="B176" s="64">
        <v>650</v>
      </c>
      <c r="C176" s="65">
        <f t="shared" si="8"/>
        <v>9.0277777777777786</v>
      </c>
      <c r="D176"/>
    </row>
    <row r="177" spans="1:4" x14ac:dyDescent="0.25">
      <c r="A177" s="118" t="s">
        <v>834</v>
      </c>
      <c r="B177" s="64">
        <v>641</v>
      </c>
      <c r="C177" s="65">
        <f t="shared" si="8"/>
        <v>8.9027777777777786</v>
      </c>
      <c r="D177"/>
    </row>
    <row r="178" spans="1:4" x14ac:dyDescent="0.25">
      <c r="A178" s="118" t="s">
        <v>834</v>
      </c>
      <c r="B178" s="63">
        <v>576</v>
      </c>
      <c r="C178" s="81">
        <f t="shared" si="8"/>
        <v>8</v>
      </c>
      <c r="D178"/>
    </row>
    <row r="180" spans="1:4" x14ac:dyDescent="0.25">
      <c r="A180" s="118" t="s">
        <v>839</v>
      </c>
      <c r="B180" s="64">
        <v>592</v>
      </c>
      <c r="C180" s="65">
        <f t="shared" si="8"/>
        <v>8.2222222222222214</v>
      </c>
      <c r="D180"/>
    </row>
    <row r="181" spans="1:4" x14ac:dyDescent="0.25">
      <c r="A181" s="118" t="s">
        <v>839</v>
      </c>
      <c r="B181" s="64">
        <v>580</v>
      </c>
      <c r="C181" s="65">
        <f t="shared" si="8"/>
        <v>8.0555555555555554</v>
      </c>
      <c r="D181"/>
    </row>
    <row r="182" spans="1:4" x14ac:dyDescent="0.25">
      <c r="A182" s="118" t="s">
        <v>839</v>
      </c>
      <c r="B182" s="64">
        <v>564</v>
      </c>
      <c r="C182" s="65">
        <f t="shared" si="8"/>
        <v>7.833333333333333</v>
      </c>
      <c r="D182"/>
    </row>
    <row r="183" spans="1:4" x14ac:dyDescent="0.25">
      <c r="A183" s="118" t="s">
        <v>839</v>
      </c>
      <c r="B183" s="64">
        <v>535</v>
      </c>
      <c r="C183" s="74">
        <f t="shared" si="8"/>
        <v>7.4305555555555554</v>
      </c>
      <c r="D183"/>
    </row>
    <row r="184" spans="1:4" x14ac:dyDescent="0.25">
      <c r="A184" s="118" t="s">
        <v>839</v>
      </c>
      <c r="B184" s="64">
        <v>495</v>
      </c>
      <c r="C184" s="74">
        <f t="shared" si="8"/>
        <v>6.875</v>
      </c>
      <c r="D184"/>
    </row>
    <row r="185" spans="1:4" x14ac:dyDescent="0.25">
      <c r="A185" s="118" t="s">
        <v>839</v>
      </c>
      <c r="B185" s="63">
        <v>402</v>
      </c>
      <c r="C185" s="81">
        <f t="shared" si="8"/>
        <v>5.583333333333333</v>
      </c>
      <c r="D185"/>
    </row>
    <row r="187" spans="1:4" x14ac:dyDescent="0.25">
      <c r="A187" s="118" t="s">
        <v>838</v>
      </c>
      <c r="B187">
        <v>484</v>
      </c>
      <c r="C187" s="65">
        <f t="shared" ref="C187:C209" si="13">B187/72</f>
        <v>6.7222222222222223</v>
      </c>
      <c r="D187"/>
    </row>
    <row r="188" spans="1:4" x14ac:dyDescent="0.25">
      <c r="A188" s="118" t="s">
        <v>838</v>
      </c>
      <c r="B188">
        <v>476</v>
      </c>
      <c r="C188" s="65">
        <f t="shared" si="13"/>
        <v>6.6111111111111107</v>
      </c>
      <c r="D188"/>
    </row>
    <row r="189" spans="1:4" x14ac:dyDescent="0.25">
      <c r="A189" s="118" t="s">
        <v>838</v>
      </c>
      <c r="B189" s="64">
        <v>466</v>
      </c>
      <c r="C189" s="74">
        <f t="shared" si="13"/>
        <v>6.4722222222222223</v>
      </c>
      <c r="D189"/>
    </row>
    <row r="190" spans="1:4" x14ac:dyDescent="0.25">
      <c r="A190" s="118" t="s">
        <v>838</v>
      </c>
      <c r="B190" s="64">
        <v>446</v>
      </c>
      <c r="C190" s="74">
        <f t="shared" si="13"/>
        <v>6.1944444444444446</v>
      </c>
      <c r="D190"/>
    </row>
    <row r="191" spans="1:4" x14ac:dyDescent="0.25">
      <c r="B191"/>
      <c r="C191"/>
      <c r="D191"/>
    </row>
    <row r="192" spans="1:4" x14ac:dyDescent="0.25">
      <c r="A192" s="118" t="s">
        <v>842</v>
      </c>
      <c r="B192">
        <v>584</v>
      </c>
      <c r="C192" s="74">
        <f t="shared" si="13"/>
        <v>8.1111111111111107</v>
      </c>
    </row>
    <row r="193" spans="1:3" x14ac:dyDescent="0.25">
      <c r="A193" s="118" t="s">
        <v>842</v>
      </c>
      <c r="B193">
        <v>542</v>
      </c>
      <c r="C193" s="74">
        <f t="shared" si="13"/>
        <v>7.5277777777777777</v>
      </c>
    </row>
    <row r="194" spans="1:3" x14ac:dyDescent="0.25">
      <c r="A194" s="118" t="s">
        <v>842</v>
      </c>
      <c r="B194">
        <v>515</v>
      </c>
      <c r="C194" s="74">
        <f t="shared" si="13"/>
        <v>7.1527777777777777</v>
      </c>
    </row>
    <row r="195" spans="1:3" x14ac:dyDescent="0.25">
      <c r="A195" s="118" t="s">
        <v>842</v>
      </c>
      <c r="B195" s="63">
        <v>450</v>
      </c>
      <c r="C195" s="81">
        <f t="shared" si="13"/>
        <v>6.25</v>
      </c>
    </row>
    <row r="196" spans="1:3" x14ac:dyDescent="0.25">
      <c r="B196"/>
    </row>
    <row r="197" spans="1:3" x14ac:dyDescent="0.25">
      <c r="A197" s="118" t="s">
        <v>836</v>
      </c>
      <c r="B197">
        <v>660</v>
      </c>
      <c r="C197" s="65">
        <f t="shared" si="13"/>
        <v>9.1666666666666661</v>
      </c>
    </row>
    <row r="198" spans="1:3" x14ac:dyDescent="0.25">
      <c r="A198" s="118" t="s">
        <v>836</v>
      </c>
      <c r="B198">
        <v>618</v>
      </c>
      <c r="C198" s="65">
        <f t="shared" si="13"/>
        <v>8.5833333333333339</v>
      </c>
    </row>
    <row r="199" spans="1:3" x14ac:dyDescent="0.25">
      <c r="A199" s="118" t="s">
        <v>836</v>
      </c>
      <c r="B199">
        <v>614</v>
      </c>
      <c r="C199" s="65">
        <f t="shared" si="13"/>
        <v>8.5277777777777786</v>
      </c>
    </row>
    <row r="200" spans="1:3" x14ac:dyDescent="0.25">
      <c r="A200" s="118" t="s">
        <v>836</v>
      </c>
      <c r="B200">
        <v>610</v>
      </c>
      <c r="C200" s="65">
        <f t="shared" ref="C200" si="14">B200/72</f>
        <v>8.4722222222222214</v>
      </c>
    </row>
    <row r="201" spans="1:3" x14ac:dyDescent="0.25">
      <c r="A201" s="118" t="s">
        <v>836</v>
      </c>
      <c r="B201">
        <v>592</v>
      </c>
      <c r="C201" s="65">
        <f t="shared" si="13"/>
        <v>8.2222222222222214</v>
      </c>
    </row>
    <row r="202" spans="1:3" x14ac:dyDescent="0.25">
      <c r="A202" s="118" t="s">
        <v>836</v>
      </c>
      <c r="B202">
        <v>559</v>
      </c>
      <c r="C202" s="65">
        <f t="shared" si="13"/>
        <v>7.7638888888888893</v>
      </c>
    </row>
    <row r="203" spans="1:3" x14ac:dyDescent="0.25">
      <c r="A203" s="118" t="s">
        <v>836</v>
      </c>
      <c r="B203">
        <v>536</v>
      </c>
      <c r="C203" s="65">
        <f t="shared" si="13"/>
        <v>7.4444444444444446</v>
      </c>
    </row>
    <row r="204" spans="1:3" x14ac:dyDescent="0.25">
      <c r="A204" s="118" t="s">
        <v>836</v>
      </c>
      <c r="B204">
        <v>504</v>
      </c>
      <c r="C204" s="65">
        <f t="shared" si="13"/>
        <v>7</v>
      </c>
    </row>
    <row r="205" spans="1:3" x14ac:dyDescent="0.25">
      <c r="A205" s="118" t="s">
        <v>836</v>
      </c>
      <c r="B205" s="63">
        <v>481</v>
      </c>
      <c r="C205" s="81">
        <f t="shared" si="13"/>
        <v>6.6805555555555554</v>
      </c>
    </row>
    <row r="206" spans="1:3" x14ac:dyDescent="0.25">
      <c r="A206" s="118" t="s">
        <v>836</v>
      </c>
      <c r="B206" s="63">
        <v>450</v>
      </c>
      <c r="C206" s="81">
        <f t="shared" si="13"/>
        <v>6.25</v>
      </c>
    </row>
    <row r="207" spans="1:3" x14ac:dyDescent="0.25">
      <c r="B207"/>
      <c r="C207"/>
    </row>
    <row r="208" spans="1:3" x14ac:dyDescent="0.25">
      <c r="A208" s="118" t="s">
        <v>858</v>
      </c>
      <c r="B208" s="27">
        <v>603</v>
      </c>
      <c r="C208" s="65">
        <f t="shared" si="13"/>
        <v>8.375</v>
      </c>
    </row>
    <row r="209" spans="1:3" x14ac:dyDescent="0.25">
      <c r="A209" s="118" t="s">
        <v>858</v>
      </c>
      <c r="B209" s="27">
        <v>536</v>
      </c>
      <c r="C209" s="65">
        <f t="shared" si="13"/>
        <v>7.4444444444444446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21</vt:i4>
      </vt:variant>
    </vt:vector>
  </HeadingPairs>
  <TitlesOfParts>
    <vt:vector size="21" baseType="lpstr">
      <vt:lpstr>Resultatlista</vt:lpstr>
      <vt:lpstr>ev. summeringsblad</vt:lpstr>
      <vt:lpstr>Gällande</vt:lpstr>
      <vt:lpstr>Ute-JSM 2025</vt:lpstr>
      <vt:lpstr>Ute-SM 2025</vt:lpstr>
      <vt:lpstr>Ute-JSM 2024</vt:lpstr>
      <vt:lpstr>Ute-JSM 2023</vt:lpstr>
      <vt:lpstr>Ute-SM 2024</vt:lpstr>
      <vt:lpstr>Ute-SM 2023</vt:lpstr>
      <vt:lpstr>Ute-JSM 2022</vt:lpstr>
      <vt:lpstr>Ute-SM 2022</vt:lpstr>
      <vt:lpstr>Ute-SM 2021</vt:lpstr>
      <vt:lpstr>Ute-JSM 2021</vt:lpstr>
      <vt:lpstr>Ute-SM 2019</vt:lpstr>
      <vt:lpstr>Ute-JSM 2019</vt:lpstr>
      <vt:lpstr>Ute-SM 2018</vt:lpstr>
      <vt:lpstr>Ute-JSM 2018</vt:lpstr>
      <vt:lpstr>Ute-SM 2017</vt:lpstr>
      <vt:lpstr>Ute-JSM 2017</vt:lpstr>
      <vt:lpstr>Ute-SM 2016</vt:lpstr>
      <vt:lpstr>Ute-JSM 2016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Gunnar Användare</dc:creator>
  <cp:lastModifiedBy>Karlstads Bågskytteklubb KBK</cp:lastModifiedBy>
  <dcterms:created xsi:type="dcterms:W3CDTF">2016-08-02T16:59:06Z</dcterms:created>
  <dcterms:modified xsi:type="dcterms:W3CDTF">2025-07-23T13:31:33Z</dcterms:modified>
</cp:coreProperties>
</file>